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nngroup-my.sharepoint.com/personal/mc23oo_insim_biz/Documents/"/>
    </mc:Choice>
  </mc:AlternateContent>
  <xr:revisionPtr revIDLastSave="6" documentId="8_{5EA9F8B6-43E0-4A01-BBD4-0AF73C68A1D1}" xr6:coauthVersionLast="47" xr6:coauthVersionMax="47" xr10:uidLastSave="{37AA6C56-6080-46F2-9959-2E83E0CB1C47}"/>
  <bookViews>
    <workbookView xWindow="-120" yWindow="-120" windowWidth="29040" windowHeight="15840" xr2:uid="{00000000-000D-0000-FFFF-FFFF00000000}"/>
  </bookViews>
  <sheets>
    <sheet name="INVULMODEL" sheetId="1" r:id="rId1"/>
    <sheet name="ASSUMPTI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1" l="1"/>
  <c r="B30" i="1"/>
  <c r="C30" i="1" s="1"/>
  <c r="E9" i="1"/>
  <c r="E16" i="1"/>
  <c r="E17" i="1" s="1"/>
  <c r="E14" i="1"/>
  <c r="E13" i="1"/>
  <c r="E10" i="1"/>
  <c r="E21" i="1" l="1"/>
  <c r="E20" i="1"/>
  <c r="D20" i="1" s="1"/>
  <c r="D19" i="1" l="1"/>
  <c r="D21" i="1"/>
</calcChain>
</file>

<file path=xl/sharedStrings.xml><?xml version="1.0" encoding="utf-8"?>
<sst xmlns="http://schemas.openxmlformats.org/spreadsheetml/2006/main" count="100" uniqueCount="61">
  <si>
    <t>Rekentool WEGwerpbekers</t>
  </si>
  <si>
    <t>Uitleg</t>
  </si>
  <si>
    <t>Vul de volgende vragen (naar benadering) in:</t>
  </si>
  <si>
    <t>Resultaten (niet aan te passen):</t>
  </si>
  <si>
    <t>Huidige situatie</t>
  </si>
  <si>
    <t>eenheid</t>
  </si>
  <si>
    <t>Hoeveel papieren bekers gebruiken jullie per jaar?</t>
  </si>
  <si>
    <t>Kosten per jaar</t>
  </si>
  <si>
    <t>euro</t>
  </si>
  <si>
    <t>Hoeveel werknemers werken er?</t>
  </si>
  <si>
    <t>Impact per jaar</t>
  </si>
  <si>
    <t>kg CO2-eq.</t>
  </si>
  <si>
    <t>Toekomstige situatie</t>
  </si>
  <si>
    <t>Ja we kopen de volgende nieuwe bekers:</t>
  </si>
  <si>
    <t>Investering aanschaf bekers</t>
  </si>
  <si>
    <t>Hoeveel Lucky Cups schaffen jullie aan?</t>
  </si>
  <si>
    <t>Gemiddelde kosten per jaar **</t>
  </si>
  <si>
    <t>Hoeveel glazen mokken schaffen jullie aan?</t>
  </si>
  <si>
    <t>Impact aanschaf bekers</t>
  </si>
  <si>
    <t>Hoeveel keramieken mokken schaffen jullie aan?</t>
  </si>
  <si>
    <t>Impact afwassen per jaar</t>
  </si>
  <si>
    <t>In de vaatwasser</t>
  </si>
  <si>
    <t>Gemiddelde impact per jaar **</t>
  </si>
  <si>
    <t>* Voor het aantal aan te schaffen bekers raden wij aan het aantal gebruikers per dag (werknemers op locatie, bezoek, evt. gedetineerden) keer anderhalf te doen.</t>
  </si>
  <si>
    <t>** De gemiddelde kosten en impact per jaar van de herbruikbare mokken is afhankelijk van de levensduur (te vinden onder tabblad "ASSUMPTIES")</t>
  </si>
  <si>
    <t>gram CO2-eq.</t>
  </si>
  <si>
    <t>Assumpties kosten</t>
  </si>
  <si>
    <t>bron</t>
  </si>
  <si>
    <t>Kosten papieren bekertje</t>
  </si>
  <si>
    <t>Kosten Lucky Cup</t>
  </si>
  <si>
    <t>Kosten glazen mok</t>
  </si>
  <si>
    <t>Kosten keramieken mok</t>
  </si>
  <si>
    <t>Assumpties milieu impact</t>
  </si>
  <si>
    <t>Impact papieren bekertje (eenmalig gebruik)</t>
  </si>
  <si>
    <t>CE Delft</t>
  </si>
  <si>
    <t>Impact Lucky Cup (totale levensduur)</t>
  </si>
  <si>
    <t>Coffee Based</t>
  </si>
  <si>
    <t>Impact glazen mok (zonder gebruiksfase)</t>
  </si>
  <si>
    <t>Impact keramieken mok (zonder gebruiksfase)</t>
  </si>
  <si>
    <t>Impact afwassen (vaatwasser)</t>
  </si>
  <si>
    <t>Assumpties levensduur/gebruik</t>
  </si>
  <si>
    <t>Gemiddelde levensduur papieren bekertje</t>
  </si>
  <si>
    <t>keer</t>
  </si>
  <si>
    <t>Minimale levensduur Lucky Cup</t>
  </si>
  <si>
    <t>jaar</t>
  </si>
  <si>
    <t>Gemiddelde levensduur glazen mok</t>
  </si>
  <si>
    <t>Eigen assumptie</t>
  </si>
  <si>
    <t>Gemiddelde levensduur keramieken mok</t>
  </si>
  <si>
    <t>Aantal keer afwassen herbruikbare beker per dag</t>
  </si>
  <si>
    <t>Coffee Based/Eigen assumptie</t>
  </si>
  <si>
    <t>Aantal keer afwassen herbruikbare beker per jaar</t>
  </si>
  <si>
    <t>Coffee Based/Werkdagen per kalenderjaar</t>
  </si>
  <si>
    <t>Met de hand (in een teiltje)</t>
  </si>
  <si>
    <t>Assumpties</t>
  </si>
  <si>
    <t>De assumpties voor kosten en leven in dit tabblad zijn gebaseerd op eerder uitgevoerde onderzoeken en rapporten of eigen onderzoek . De cijfers voor de kosten en de levensduur zijn specifiek uitgezocht voor specifiek voor locatie PI Te Peel en zijn aan te passen indien deze anders zijn op uw locatie. Pas de cijfers van de milieu-impact niet aan, deze  verschillen niet per locatie.</t>
  </si>
  <si>
    <t>Hoe worden de herbruikbare bekers afgewassen? (meerkeuze)</t>
  </si>
  <si>
    <t>Moeten er herbruikbare bekers worden aangeschaft?* (meerkeuze)</t>
  </si>
  <si>
    <t>Impact afwassen met de hand</t>
  </si>
  <si>
    <t>Impact Lucky Cup (zonder gebruiksfase)</t>
  </si>
  <si>
    <t>Eigen berekening (Coffee Based en CE Delft)</t>
  </si>
  <si>
    <t>Deze rekentool is bedoeld om uit te rekenen hoeveel kosten en milieuimpact bespaard kan worden wanneer wegwerpbekers worden vervangen door een herbruikbaar alternatief. Vul daarvoor de vragen hieronder (in het blauw) in. Vul enkel de donkerblauwe cellen in. Wanneer de precieze aantallen niet bekend zijn, vul dan een benadering in. 
Voor deze rekentool hebben wij een aantal assumpties gedaan. Deze zijn gebaseerd op bestaande onderzoeksrapporten of op ons eigen onderzoek en zijn te vinden in het tabblad 'ASSUMPTIES'. Pas de milieu-impact  cijfers zijn niet aan, deze verschillen namelijk niet per locatie.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</si>
</sst>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
  </numFmts>
  <fonts count="15" x14ac:knownFonts="1">
    <font>
      <sz val="10"/>
      <color rgb="FF000000"/>
      <name val="Arial"/>
    </font>
    <font>
      <b/>
      <sz val="11"/>
      <color theme="1"/>
      <name val="Calibri"/>
      <family val="2"/>
    </font>
    <font>
      <sz val="11"/>
      <color rgb="FF000000"/>
      <name val="Arial"/>
      <family val="2"/>
    </font>
    <font>
      <sz val="11"/>
      <name val="Calibri"/>
      <family val="2"/>
    </font>
    <font>
      <b/>
      <sz val="11"/>
      <name val="Calibri"/>
      <family val="2"/>
    </font>
    <font>
      <sz val="11"/>
      <color theme="1"/>
      <name val="Calibri"/>
      <family val="2"/>
    </font>
    <font>
      <sz val="11"/>
      <color rgb="FF000000"/>
      <name val="Calibri"/>
      <family val="2"/>
    </font>
    <font>
      <sz val="11"/>
      <color theme="1"/>
      <name val="Arial"/>
      <family val="2"/>
    </font>
    <font>
      <sz val="11"/>
      <name val="Arial"/>
      <family val="2"/>
    </font>
    <font>
      <i/>
      <sz val="11"/>
      <name val="Calibri"/>
      <family val="2"/>
    </font>
    <font>
      <i/>
      <sz val="11"/>
      <color theme="1"/>
      <name val="Calibri"/>
      <family val="2"/>
    </font>
    <font>
      <b/>
      <sz val="16"/>
      <color theme="1"/>
      <name val="Calibri"/>
      <family val="2"/>
    </font>
    <font>
      <sz val="16"/>
      <color rgb="FF000000"/>
      <name val="Arial"/>
      <family val="2"/>
    </font>
    <font>
      <sz val="11"/>
      <color theme="0"/>
      <name val="Calibri"/>
      <family val="2"/>
    </font>
    <font>
      <b/>
      <sz val="14"/>
      <color rgb="FF000000"/>
      <name val="Calibri"/>
      <family val="2"/>
    </font>
  </fonts>
  <fills count="7">
    <fill>
      <patternFill patternType="none"/>
    </fill>
    <fill>
      <patternFill patternType="gray125"/>
    </fill>
    <fill>
      <patternFill patternType="solid">
        <fgColor rgb="FFD9D2E9"/>
        <bgColor rgb="FFD9D2E9"/>
      </patternFill>
    </fill>
    <fill>
      <patternFill patternType="solid">
        <fgColor rgb="FFC9DAF8"/>
        <bgColor rgb="FFC9DAF8"/>
      </patternFill>
    </fill>
    <fill>
      <patternFill patternType="solid">
        <fgColor rgb="FFFFF2CC"/>
        <bgColor rgb="FFFFF2CC"/>
      </patternFill>
    </fill>
    <fill>
      <patternFill patternType="solid">
        <fgColor rgb="FFD9EAD3"/>
        <bgColor rgb="FFD9EAD3"/>
      </patternFill>
    </fill>
    <fill>
      <patternFill patternType="solid">
        <fgColor theme="4"/>
        <bgColor rgb="FFC9DAF8"/>
      </patternFill>
    </fill>
  </fills>
  <borders count="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s>
  <cellStyleXfs count="1">
    <xf numFmtId="0" fontId="0" fillId="0" borderId="0"/>
  </cellStyleXfs>
  <cellXfs count="75">
    <xf numFmtId="0" fontId="0" fillId="0" borderId="0" xfId="0"/>
    <xf numFmtId="0" fontId="3" fillId="0" borderId="0" xfId="0" applyFont="1" applyAlignment="1">
      <alignment wrapText="1"/>
    </xf>
    <xf numFmtId="0" fontId="2" fillId="0" borderId="0" xfId="0" applyFont="1"/>
    <xf numFmtId="0" fontId="4"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4" fillId="3" borderId="1" xfId="0" applyFont="1" applyFill="1" applyBorder="1" applyAlignment="1">
      <alignment wrapText="1"/>
    </xf>
    <xf numFmtId="0" fontId="3" fillId="3" borderId="2" xfId="0" applyFont="1" applyFill="1" applyBorder="1" applyAlignment="1">
      <alignment wrapText="1"/>
    </xf>
    <xf numFmtId="0" fontId="8" fillId="3" borderId="4" xfId="0" applyFont="1" applyFill="1" applyBorder="1"/>
    <xf numFmtId="0" fontId="8" fillId="3" borderId="5" xfId="0" applyFont="1" applyFill="1" applyBorder="1"/>
    <xf numFmtId="0" fontId="8" fillId="4" borderId="4" xfId="0" applyFont="1" applyFill="1" applyBorder="1"/>
    <xf numFmtId="0" fontId="7" fillId="4" borderId="0" xfId="0" applyFont="1" applyFill="1"/>
    <xf numFmtId="0" fontId="8" fillId="4" borderId="5" xfId="0" applyFont="1" applyFill="1" applyBorder="1"/>
    <xf numFmtId="0" fontId="4" fillId="4" borderId="5" xfId="0" applyFont="1" applyFill="1" applyBorder="1" applyAlignment="1">
      <alignment wrapText="1"/>
    </xf>
    <xf numFmtId="0" fontId="3" fillId="3" borderId="4" xfId="0" applyFont="1" applyFill="1" applyBorder="1" applyAlignment="1">
      <alignment wrapText="1"/>
    </xf>
    <xf numFmtId="0" fontId="3" fillId="4" borderId="4" xfId="0" applyFont="1" applyFill="1" applyBorder="1" applyAlignment="1">
      <alignment wrapText="1"/>
    </xf>
    <xf numFmtId="164" fontId="5" fillId="4" borderId="0" xfId="0" applyNumberFormat="1" applyFont="1" applyFill="1" applyAlignment="1">
      <alignment wrapText="1"/>
    </xf>
    <xf numFmtId="0" fontId="9" fillId="4" borderId="5" xfId="0" applyFont="1" applyFill="1" applyBorder="1" applyAlignment="1">
      <alignment wrapText="1"/>
    </xf>
    <xf numFmtId="2" fontId="5" fillId="4" borderId="0" xfId="0" applyNumberFormat="1" applyFont="1" applyFill="1" applyAlignment="1">
      <alignment wrapText="1"/>
    </xf>
    <xf numFmtId="0" fontId="3" fillId="3" borderId="6" xfId="0" applyFont="1" applyFill="1" applyBorder="1" applyAlignment="1">
      <alignment wrapText="1"/>
    </xf>
    <xf numFmtId="0" fontId="3" fillId="4" borderId="6" xfId="0" applyFont="1" applyFill="1" applyBorder="1" applyAlignment="1">
      <alignment wrapText="1"/>
    </xf>
    <xf numFmtId="2" fontId="5" fillId="4" borderId="8" xfId="0" applyNumberFormat="1" applyFont="1" applyFill="1" applyBorder="1" applyAlignment="1">
      <alignment wrapText="1"/>
    </xf>
    <xf numFmtId="0" fontId="9" fillId="4" borderId="7" xfId="0" applyFont="1" applyFill="1" applyBorder="1" applyAlignment="1">
      <alignment wrapText="1"/>
    </xf>
    <xf numFmtId="0" fontId="1" fillId="5" borderId="2" xfId="0" applyFont="1" applyFill="1" applyBorder="1" applyAlignment="1">
      <alignment wrapText="1"/>
    </xf>
    <xf numFmtId="0" fontId="5" fillId="5" borderId="4" xfId="0" applyFont="1" applyFill="1" applyBorder="1" applyAlignment="1">
      <alignment wrapText="1"/>
    </xf>
    <xf numFmtId="0" fontId="10" fillId="5" borderId="5" xfId="0" applyFont="1" applyFill="1" applyBorder="1" applyAlignment="1">
      <alignment wrapText="1"/>
    </xf>
    <xf numFmtId="0" fontId="5" fillId="5" borderId="6" xfId="0" applyFont="1" applyFill="1" applyBorder="1" applyAlignment="1">
      <alignment wrapText="1"/>
    </xf>
    <xf numFmtId="0" fontId="10" fillId="5" borderId="7" xfId="0" applyFont="1" applyFill="1" applyBorder="1" applyAlignment="1">
      <alignment wrapText="1"/>
    </xf>
    <xf numFmtId="0" fontId="1" fillId="3" borderId="4" xfId="0" applyFont="1" applyFill="1" applyBorder="1" applyAlignment="1">
      <alignment wrapText="1"/>
    </xf>
    <xf numFmtId="0" fontId="4" fillId="3" borderId="5" xfId="0" applyFont="1" applyFill="1" applyBorder="1"/>
    <xf numFmtId="0" fontId="5" fillId="6" borderId="5" xfId="0" applyFont="1" applyFill="1" applyBorder="1" applyAlignment="1">
      <alignment wrapText="1"/>
    </xf>
    <xf numFmtId="0" fontId="5" fillId="6" borderId="7" xfId="0" applyFont="1" applyFill="1" applyBorder="1" applyAlignment="1">
      <alignment wrapText="1"/>
    </xf>
    <xf numFmtId="0" fontId="5" fillId="2" borderId="0" xfId="0" applyFont="1" applyFill="1"/>
    <xf numFmtId="0" fontId="5" fillId="0" borderId="0" xfId="0" applyFont="1"/>
    <xf numFmtId="0" fontId="1" fillId="3" borderId="0" xfId="0" applyFont="1" applyFill="1"/>
    <xf numFmtId="0" fontId="5" fillId="3" borderId="0" xfId="0" applyFont="1" applyFill="1" applyAlignment="1">
      <alignment wrapText="1"/>
    </xf>
    <xf numFmtId="164" fontId="5" fillId="3" borderId="0" xfId="0" applyNumberFormat="1" applyFont="1" applyFill="1" applyAlignment="1">
      <alignment horizontal="right" wrapText="1"/>
    </xf>
    <xf numFmtId="0" fontId="10" fillId="3" borderId="0" xfId="0" applyFont="1" applyFill="1"/>
    <xf numFmtId="0" fontId="5" fillId="3" borderId="0" xfId="0" applyFont="1" applyFill="1"/>
    <xf numFmtId="0" fontId="1" fillId="5" borderId="0" xfId="0" applyFont="1" applyFill="1"/>
    <xf numFmtId="0" fontId="5" fillId="5" borderId="0" xfId="0" applyFont="1" applyFill="1" applyAlignment="1">
      <alignment wrapText="1"/>
    </xf>
    <xf numFmtId="0" fontId="5" fillId="5" borderId="0" xfId="0" applyFont="1" applyFill="1" applyAlignment="1">
      <alignment horizontal="right"/>
    </xf>
    <xf numFmtId="0" fontId="10" fillId="5" borderId="0" xfId="0" applyFont="1" applyFill="1"/>
    <xf numFmtId="0" fontId="5" fillId="5" borderId="0" xfId="0" applyFont="1" applyFill="1"/>
    <xf numFmtId="0" fontId="1" fillId="4" borderId="0" xfId="0" applyFont="1" applyFill="1"/>
    <xf numFmtId="0" fontId="5" fillId="4" borderId="0" xfId="0" applyFont="1" applyFill="1" applyAlignment="1">
      <alignment wrapText="1"/>
    </xf>
    <xf numFmtId="0" fontId="5" fillId="4" borderId="0" xfId="0" applyFont="1" applyFill="1" applyAlignment="1">
      <alignment horizontal="right"/>
    </xf>
    <xf numFmtId="0" fontId="5" fillId="4" borderId="0" xfId="0" applyFont="1" applyFill="1"/>
    <xf numFmtId="0" fontId="13" fillId="0" borderId="0" xfId="0" applyFont="1"/>
    <xf numFmtId="0" fontId="6" fillId="0" borderId="0" xfId="0" applyFont="1"/>
    <xf numFmtId="0" fontId="14" fillId="0" borderId="0" xfId="0" applyFont="1" applyAlignment="1">
      <alignment vertical="top"/>
    </xf>
    <xf numFmtId="1" fontId="5" fillId="6" borderId="5" xfId="0" applyNumberFormat="1" applyFont="1" applyFill="1" applyBorder="1" applyAlignment="1">
      <alignment wrapText="1"/>
    </xf>
    <xf numFmtId="1" fontId="5" fillId="0" borderId="0" xfId="0" applyNumberFormat="1" applyFont="1" applyAlignment="1">
      <alignment wrapText="1"/>
    </xf>
    <xf numFmtId="1" fontId="5" fillId="5" borderId="8" xfId="0" applyNumberFormat="1" applyFont="1" applyFill="1" applyBorder="1" applyAlignment="1">
      <alignment wrapText="1"/>
    </xf>
    <xf numFmtId="165" fontId="5" fillId="5" borderId="0" xfId="0" applyNumberFormat="1" applyFont="1" applyFill="1" applyAlignment="1">
      <alignment wrapText="1"/>
    </xf>
    <xf numFmtId="0" fontId="11" fillId="0" borderId="0" xfId="0" applyFont="1" applyAlignment="1">
      <alignment wrapText="1"/>
    </xf>
    <xf numFmtId="0" fontId="12" fillId="0" borderId="0" xfId="0" applyFont="1"/>
    <xf numFmtId="0" fontId="5" fillId="2" borderId="0" xfId="0" applyFont="1" applyFill="1" applyAlignment="1">
      <alignment horizontal="left" vertical="top" wrapText="1"/>
    </xf>
    <xf numFmtId="0" fontId="1" fillId="3" borderId="4" xfId="0" applyFont="1" applyFill="1" applyBorder="1" applyAlignment="1">
      <alignment wrapText="1"/>
    </xf>
    <xf numFmtId="0" fontId="8" fillId="0" borderId="5" xfId="0" applyFont="1" applyBorder="1"/>
    <xf numFmtId="0" fontId="1" fillId="5" borderId="1" xfId="0" applyFont="1" applyFill="1" applyBorder="1" applyAlignment="1">
      <alignment wrapText="1"/>
    </xf>
    <xf numFmtId="0" fontId="8" fillId="0" borderId="3" xfId="0" applyFont="1" applyBorder="1"/>
    <xf numFmtId="0" fontId="6" fillId="0" borderId="0" xfId="0" applyFont="1" applyAlignment="1">
      <alignment horizontal="left" wrapText="1"/>
    </xf>
    <xf numFmtId="0" fontId="5" fillId="0" borderId="0" xfId="0" applyFont="1" applyAlignment="1">
      <alignment wrapText="1"/>
    </xf>
    <xf numFmtId="0" fontId="2" fillId="0" borderId="0" xfId="0" applyFont="1"/>
    <xf numFmtId="0" fontId="1" fillId="2" borderId="0" xfId="0" applyFont="1" applyFill="1" applyAlignment="1">
      <alignment wrapText="1"/>
    </xf>
    <xf numFmtId="0" fontId="1" fillId="4" borderId="1" xfId="0" applyFont="1" applyFill="1" applyBorder="1" applyAlignment="1">
      <alignment wrapText="1"/>
    </xf>
    <xf numFmtId="0" fontId="8" fillId="0" borderId="2" xfId="0" applyFont="1" applyBorder="1"/>
    <xf numFmtId="0" fontId="1" fillId="4" borderId="4" xfId="0" applyFont="1" applyFill="1" applyBorder="1" applyAlignment="1">
      <alignment wrapText="1"/>
    </xf>
    <xf numFmtId="0" fontId="10" fillId="2" borderId="0" xfId="0" applyFont="1" applyFill="1" applyAlignment="1">
      <alignment wrapText="1"/>
    </xf>
    <xf numFmtId="0" fontId="6" fillId="0" borderId="0" xfId="0" applyFont="1"/>
    <xf numFmtId="0" fontId="1" fillId="3" borderId="0" xfId="0" applyFont="1" applyFill="1" applyAlignment="1">
      <alignment wrapText="1"/>
    </xf>
    <xf numFmtId="0" fontId="1" fillId="5" borderId="0" xfId="0" applyFont="1" applyFill="1" applyAlignment="1">
      <alignment wrapText="1"/>
    </xf>
    <xf numFmtId="0" fontId="1" fillId="4" borderId="0" xfId="0" applyFont="1" applyFill="1" applyAlignment="1">
      <alignment wrapText="1"/>
    </xf>
    <xf numFmtId="0" fontId="1" fillId="2" borderId="0" xfId="0" applyFont="1" applyFill="1" applyAlignment="1">
      <alignment horizontal="left"/>
    </xf>
  </cellXfs>
  <cellStyles count="1">
    <cellStyle name="Standaard" xfId="0" builtinId="0"/>
  </cellStyles>
  <dxfs count="2">
    <dxf>
      <font>
        <b/>
        <color theme="5"/>
      </font>
      <fill>
        <patternFill patternType="none"/>
      </fill>
    </dxf>
    <dxf>
      <font>
        <b/>
        <color rgb="FFEA4335"/>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2"/>
  <sheetViews>
    <sheetView tabSelected="1" zoomScale="120" zoomScaleNormal="120" workbookViewId="0">
      <selection activeCell="A4" sqref="A4:F4"/>
    </sheetView>
  </sheetViews>
  <sheetFormatPr defaultColWidth="14.42578125" defaultRowHeight="14.25" x14ac:dyDescent="0.2"/>
  <cols>
    <col min="1" max="1" width="51.42578125" style="2" customWidth="1"/>
    <col min="2" max="2" width="31.42578125" style="2" bestFit="1" customWidth="1"/>
    <col min="3" max="3" width="8.85546875" style="2" customWidth="1"/>
    <col min="4" max="4" width="24.28515625" style="2" bestFit="1" customWidth="1"/>
    <col min="5" max="5" width="10.42578125" style="2" bestFit="1" customWidth="1"/>
    <col min="6" max="6" width="15.42578125" style="2" customWidth="1"/>
    <col min="7" max="16384" width="14.42578125" style="2"/>
  </cols>
  <sheetData>
    <row r="1" spans="1:26" ht="21" x14ac:dyDescent="0.35">
      <c r="A1" s="55" t="s">
        <v>0</v>
      </c>
      <c r="B1" s="56"/>
      <c r="C1" s="56"/>
      <c r="D1" s="56"/>
      <c r="E1" s="56"/>
      <c r="F1" s="56"/>
      <c r="G1" s="1"/>
      <c r="H1" s="1"/>
      <c r="I1" s="1"/>
      <c r="J1" s="1"/>
      <c r="K1" s="1"/>
      <c r="L1" s="1"/>
      <c r="M1" s="1"/>
      <c r="N1" s="1"/>
      <c r="O1" s="1"/>
      <c r="P1" s="1"/>
      <c r="Q1" s="1"/>
      <c r="R1" s="1"/>
      <c r="S1" s="1"/>
      <c r="T1" s="1"/>
      <c r="U1" s="1"/>
      <c r="V1" s="1"/>
      <c r="W1" s="1"/>
      <c r="X1" s="1"/>
      <c r="Y1" s="1"/>
      <c r="Z1" s="1"/>
    </row>
    <row r="2" spans="1:26" ht="15" x14ac:dyDescent="0.25">
      <c r="A2" s="3"/>
      <c r="B2" s="3"/>
      <c r="C2" s="3"/>
      <c r="D2" s="3"/>
      <c r="E2" s="3"/>
      <c r="F2" s="3"/>
      <c r="G2" s="1"/>
      <c r="H2" s="1"/>
      <c r="I2" s="1"/>
      <c r="J2" s="1"/>
      <c r="K2" s="1"/>
      <c r="L2" s="1"/>
      <c r="M2" s="1"/>
      <c r="N2" s="1"/>
      <c r="O2" s="1"/>
      <c r="P2" s="1"/>
      <c r="Q2" s="1"/>
      <c r="R2" s="1"/>
      <c r="S2" s="1"/>
      <c r="T2" s="1"/>
      <c r="U2" s="1"/>
      <c r="V2" s="1"/>
      <c r="W2" s="1"/>
      <c r="X2" s="1"/>
      <c r="Y2" s="1"/>
      <c r="Z2" s="1"/>
    </row>
    <row r="3" spans="1:26" ht="15" x14ac:dyDescent="0.25">
      <c r="A3" s="65" t="s">
        <v>1</v>
      </c>
      <c r="B3" s="64"/>
      <c r="C3" s="64"/>
      <c r="D3" s="64"/>
      <c r="E3" s="64"/>
      <c r="F3" s="64"/>
      <c r="G3" s="4"/>
      <c r="H3" s="4"/>
      <c r="I3" s="4"/>
      <c r="J3" s="4"/>
      <c r="K3" s="4"/>
      <c r="L3" s="4"/>
      <c r="M3" s="4"/>
      <c r="N3" s="4"/>
      <c r="O3" s="4"/>
      <c r="P3" s="4"/>
      <c r="Q3" s="4"/>
      <c r="R3" s="4"/>
      <c r="S3" s="4"/>
      <c r="T3" s="4"/>
      <c r="U3" s="4"/>
      <c r="V3" s="4"/>
      <c r="W3" s="4"/>
      <c r="X3" s="4"/>
      <c r="Y3" s="4"/>
      <c r="Z3" s="4"/>
    </row>
    <row r="4" spans="1:26" ht="93.95" customHeight="1" x14ac:dyDescent="0.25">
      <c r="A4" s="57" t="s">
        <v>60</v>
      </c>
      <c r="B4" s="57"/>
      <c r="C4" s="57"/>
      <c r="D4" s="57"/>
      <c r="E4" s="57"/>
      <c r="F4" s="57"/>
      <c r="G4" s="4"/>
      <c r="H4" s="4"/>
      <c r="I4" s="4"/>
      <c r="J4" s="4"/>
      <c r="K4" s="4"/>
      <c r="L4" s="4"/>
      <c r="M4" s="4"/>
      <c r="N4" s="4"/>
      <c r="O4" s="4"/>
      <c r="P4" s="4"/>
      <c r="Q4" s="4"/>
      <c r="R4" s="4"/>
      <c r="S4" s="4"/>
      <c r="T4" s="4"/>
      <c r="U4" s="4"/>
      <c r="V4" s="4"/>
      <c r="W4" s="4"/>
      <c r="X4" s="4"/>
      <c r="Y4" s="4"/>
      <c r="Z4" s="4"/>
    </row>
    <row r="5" spans="1:26" ht="15" x14ac:dyDescent="0.25">
      <c r="A5" s="5"/>
      <c r="B5" s="5"/>
      <c r="C5" s="5"/>
      <c r="D5" s="5"/>
      <c r="E5" s="5"/>
      <c r="F5" s="5"/>
      <c r="G5" s="4"/>
      <c r="H5" s="4"/>
      <c r="I5" s="4"/>
      <c r="J5" s="4"/>
      <c r="K5" s="4"/>
      <c r="L5" s="4"/>
      <c r="M5" s="4"/>
      <c r="N5" s="4"/>
      <c r="O5" s="4"/>
      <c r="P5" s="4"/>
      <c r="Q5" s="4"/>
      <c r="R5" s="4"/>
      <c r="S5" s="4"/>
      <c r="T5" s="4"/>
      <c r="U5" s="4"/>
      <c r="V5" s="4"/>
      <c r="W5" s="4"/>
      <c r="X5" s="4"/>
      <c r="Y5" s="4"/>
      <c r="Z5" s="4"/>
    </row>
    <row r="6" spans="1:26" ht="15" x14ac:dyDescent="0.25">
      <c r="A6" s="6" t="s">
        <v>2</v>
      </c>
      <c r="B6" s="7"/>
      <c r="C6" s="1"/>
      <c r="D6" s="66" t="s">
        <v>3</v>
      </c>
      <c r="E6" s="61"/>
      <c r="F6" s="67"/>
      <c r="G6" s="1"/>
      <c r="H6" s="1"/>
      <c r="I6" s="1"/>
      <c r="J6" s="1"/>
      <c r="K6" s="1"/>
      <c r="L6" s="1"/>
      <c r="M6" s="1"/>
      <c r="N6" s="1"/>
      <c r="O6" s="1"/>
      <c r="P6" s="1"/>
      <c r="Q6" s="1"/>
      <c r="R6" s="1"/>
      <c r="S6" s="1"/>
      <c r="T6" s="1"/>
      <c r="U6" s="1"/>
      <c r="V6" s="1"/>
      <c r="W6" s="1"/>
      <c r="X6" s="1"/>
      <c r="Y6" s="1"/>
      <c r="Z6" s="1"/>
    </row>
    <row r="7" spans="1:26" ht="15" x14ac:dyDescent="0.25">
      <c r="A7" s="8"/>
      <c r="B7" s="9"/>
      <c r="D7" s="10"/>
      <c r="E7" s="11"/>
      <c r="F7" s="12"/>
      <c r="G7" s="4"/>
      <c r="H7" s="4"/>
      <c r="I7" s="4"/>
      <c r="J7" s="4"/>
      <c r="K7" s="4"/>
      <c r="L7" s="4"/>
      <c r="M7" s="4"/>
      <c r="N7" s="4"/>
      <c r="O7" s="4"/>
      <c r="P7" s="4"/>
      <c r="Q7" s="4"/>
      <c r="R7" s="4"/>
      <c r="S7" s="4"/>
      <c r="T7" s="4"/>
      <c r="U7" s="4"/>
      <c r="V7" s="4"/>
      <c r="W7" s="4"/>
      <c r="X7" s="4"/>
      <c r="Y7" s="4"/>
      <c r="Z7" s="4"/>
    </row>
    <row r="8" spans="1:26" ht="15" x14ac:dyDescent="0.25">
      <c r="A8" s="28" t="s">
        <v>4</v>
      </c>
      <c r="B8" s="29"/>
      <c r="C8" s="4"/>
      <c r="D8" s="68" t="s">
        <v>4</v>
      </c>
      <c r="E8" s="64"/>
      <c r="F8" s="13" t="s">
        <v>5</v>
      </c>
      <c r="G8" s="4"/>
      <c r="H8" s="4"/>
      <c r="I8" s="4"/>
      <c r="J8" s="4"/>
      <c r="K8" s="4"/>
      <c r="L8" s="4"/>
      <c r="M8" s="4"/>
      <c r="N8" s="4"/>
      <c r="O8" s="4"/>
      <c r="P8" s="4"/>
      <c r="Q8" s="4"/>
      <c r="R8" s="4"/>
      <c r="S8" s="4"/>
      <c r="T8" s="4"/>
      <c r="U8" s="4"/>
      <c r="V8" s="4"/>
      <c r="W8" s="4"/>
      <c r="X8" s="4"/>
      <c r="Y8" s="4"/>
      <c r="Z8" s="4"/>
    </row>
    <row r="9" spans="1:26" ht="15" x14ac:dyDescent="0.25">
      <c r="A9" s="14" t="s">
        <v>6</v>
      </c>
      <c r="B9" s="51">
        <v>0</v>
      </c>
      <c r="C9" s="4"/>
      <c r="D9" s="15" t="s">
        <v>7</v>
      </c>
      <c r="E9" s="16">
        <f>B9*ASSUMPTIES!B6</f>
        <v>0</v>
      </c>
      <c r="F9" s="17" t="s">
        <v>8</v>
      </c>
      <c r="G9" s="4"/>
      <c r="H9" s="4"/>
      <c r="I9" s="4"/>
      <c r="J9" s="4"/>
      <c r="K9" s="4"/>
      <c r="L9" s="4"/>
      <c r="M9" s="4"/>
      <c r="N9" s="4"/>
      <c r="O9" s="4"/>
      <c r="P9" s="4"/>
      <c r="Q9" s="4"/>
      <c r="R9" s="4"/>
      <c r="S9" s="4"/>
      <c r="T9" s="4"/>
      <c r="U9" s="4"/>
      <c r="V9" s="4"/>
      <c r="W9" s="4"/>
      <c r="X9" s="4"/>
      <c r="Y9" s="4"/>
      <c r="Z9" s="4"/>
    </row>
    <row r="10" spans="1:26" ht="15" x14ac:dyDescent="0.25">
      <c r="A10" s="14" t="s">
        <v>9</v>
      </c>
      <c r="B10" s="30">
        <v>0</v>
      </c>
      <c r="C10" s="4"/>
      <c r="D10" s="15" t="s">
        <v>10</v>
      </c>
      <c r="E10" s="18">
        <f>(B9*ASSUMPTIES!B12)/1000</f>
        <v>0</v>
      </c>
      <c r="F10" s="17" t="s">
        <v>11</v>
      </c>
      <c r="G10" s="4"/>
      <c r="H10" s="4"/>
      <c r="I10" s="4"/>
      <c r="J10" s="4"/>
      <c r="K10" s="4"/>
      <c r="L10" s="4"/>
      <c r="M10" s="4"/>
      <c r="N10" s="4"/>
      <c r="O10" s="4"/>
      <c r="P10" s="4"/>
      <c r="Q10" s="4"/>
      <c r="R10" s="4"/>
      <c r="S10" s="4"/>
      <c r="T10" s="4"/>
      <c r="U10" s="4"/>
      <c r="V10" s="4"/>
      <c r="W10" s="4"/>
      <c r="X10" s="4"/>
      <c r="Y10" s="4"/>
      <c r="Z10" s="4"/>
    </row>
    <row r="11" spans="1:26" ht="15" x14ac:dyDescent="0.25">
      <c r="A11" s="8"/>
      <c r="B11" s="9"/>
      <c r="C11" s="4"/>
      <c r="D11" s="10"/>
      <c r="E11" s="11"/>
      <c r="F11" s="12"/>
      <c r="G11" s="4"/>
      <c r="H11" s="4"/>
      <c r="I11" s="4"/>
      <c r="J11" s="4"/>
      <c r="K11" s="4"/>
      <c r="L11" s="4"/>
      <c r="M11" s="4"/>
      <c r="N11" s="4"/>
      <c r="O11" s="4"/>
      <c r="P11" s="4"/>
      <c r="Q11" s="4"/>
      <c r="R11" s="4"/>
      <c r="S11" s="4"/>
      <c r="T11" s="4"/>
      <c r="U11" s="4"/>
      <c r="V11" s="4"/>
      <c r="W11" s="4"/>
      <c r="X11" s="4"/>
      <c r="Y11" s="4"/>
      <c r="Z11" s="4"/>
    </row>
    <row r="12" spans="1:26" ht="15" x14ac:dyDescent="0.25">
      <c r="A12" s="58" t="s">
        <v>12</v>
      </c>
      <c r="B12" s="59"/>
      <c r="C12" s="4"/>
      <c r="D12" s="68" t="s">
        <v>12</v>
      </c>
      <c r="E12" s="64"/>
      <c r="F12" s="13" t="s">
        <v>5</v>
      </c>
      <c r="G12" s="4"/>
      <c r="H12" s="4"/>
      <c r="I12" s="4"/>
      <c r="J12" s="4"/>
      <c r="K12" s="4"/>
      <c r="L12" s="4"/>
      <c r="M12" s="4"/>
      <c r="N12" s="4"/>
      <c r="O12" s="4"/>
      <c r="P12" s="4"/>
      <c r="Q12" s="4"/>
      <c r="R12" s="4"/>
      <c r="S12" s="4"/>
      <c r="T12" s="4"/>
      <c r="U12" s="4"/>
      <c r="V12" s="4"/>
      <c r="W12" s="4"/>
      <c r="X12" s="4"/>
      <c r="Y12" s="4"/>
      <c r="Z12" s="4"/>
    </row>
    <row r="13" spans="1:26" ht="30" x14ac:dyDescent="0.25">
      <c r="A13" s="14" t="s">
        <v>56</v>
      </c>
      <c r="B13" s="30" t="s">
        <v>13</v>
      </c>
      <c r="C13" s="4"/>
      <c r="D13" s="15" t="s">
        <v>14</v>
      </c>
      <c r="E13" s="16">
        <f>B14*ASSUMPTIES!B7+B15*ASSUMPTIES!B8+B16*ASSUMPTIES!B9</f>
        <v>0</v>
      </c>
      <c r="F13" s="17" t="s">
        <v>8</v>
      </c>
      <c r="G13" s="4"/>
      <c r="H13" s="4"/>
      <c r="I13" s="4"/>
      <c r="J13" s="4"/>
      <c r="K13" s="4"/>
      <c r="L13" s="4"/>
      <c r="M13" s="4"/>
      <c r="N13" s="4"/>
      <c r="O13" s="4"/>
      <c r="P13" s="4"/>
      <c r="Q13" s="4"/>
      <c r="R13" s="4"/>
      <c r="S13" s="4"/>
      <c r="T13" s="4"/>
      <c r="U13" s="4"/>
      <c r="V13" s="4"/>
      <c r="W13" s="4"/>
      <c r="X13" s="4"/>
      <c r="Y13" s="4"/>
      <c r="Z13" s="4"/>
    </row>
    <row r="14" spans="1:26" ht="30" x14ac:dyDescent="0.25">
      <c r="A14" s="14" t="s">
        <v>15</v>
      </c>
      <c r="B14" s="30">
        <v>0</v>
      </c>
      <c r="C14" s="4"/>
      <c r="D14" s="15" t="s">
        <v>16</v>
      </c>
      <c r="E14" s="16">
        <f>(B14*ASSUMPTIES!B7)/ASSUMPTIES!B22+(B15*ASSUMPTIES!B8)/ASSUMPTIES!B23+(B16*ASSUMPTIES!B9)/ASSUMPTIES!B24</f>
        <v>0</v>
      </c>
      <c r="F14" s="17" t="s">
        <v>8</v>
      </c>
      <c r="G14" s="4"/>
      <c r="H14" s="4"/>
      <c r="I14" s="4"/>
      <c r="J14" s="4"/>
      <c r="K14" s="4"/>
      <c r="L14" s="4"/>
      <c r="M14" s="4"/>
      <c r="N14" s="4"/>
      <c r="O14" s="4"/>
      <c r="P14" s="4"/>
      <c r="Q14" s="4"/>
      <c r="R14" s="4"/>
      <c r="S14" s="4"/>
      <c r="T14" s="4"/>
      <c r="U14" s="4"/>
      <c r="V14" s="4"/>
      <c r="W14" s="4"/>
      <c r="X14" s="4"/>
      <c r="Y14" s="4"/>
      <c r="Z14" s="4"/>
    </row>
    <row r="15" spans="1:26" ht="15" x14ac:dyDescent="0.25">
      <c r="A15" s="14" t="s">
        <v>17</v>
      </c>
      <c r="B15" s="30">
        <v>0</v>
      </c>
      <c r="C15" s="4"/>
      <c r="D15" s="15" t="s">
        <v>18</v>
      </c>
      <c r="E15" s="18">
        <f>((B14*ASSUMPTIES!B14)+(B15*ASSUMPTIES!B15)+(B16*ASSUMPTIES!B16))/1000</f>
        <v>0</v>
      </c>
      <c r="F15" s="17" t="s">
        <v>11</v>
      </c>
      <c r="G15" s="4"/>
      <c r="H15" s="4"/>
      <c r="I15" s="4"/>
      <c r="J15" s="4"/>
      <c r="K15" s="4"/>
      <c r="L15" s="4"/>
      <c r="M15" s="4"/>
      <c r="N15" s="4"/>
      <c r="O15" s="4"/>
      <c r="P15" s="4"/>
      <c r="Q15" s="4"/>
      <c r="R15" s="4"/>
      <c r="S15" s="4"/>
      <c r="T15" s="4"/>
      <c r="U15" s="4"/>
      <c r="V15" s="4"/>
      <c r="W15" s="4"/>
      <c r="X15" s="4"/>
      <c r="Y15" s="4"/>
      <c r="Z15" s="4"/>
    </row>
    <row r="16" spans="1:26" ht="15" x14ac:dyDescent="0.25">
      <c r="A16" s="14" t="s">
        <v>19</v>
      </c>
      <c r="B16" s="30">
        <v>0</v>
      </c>
      <c r="C16" s="4"/>
      <c r="D16" s="15" t="s">
        <v>20</v>
      </c>
      <c r="E16" s="18">
        <f>(IF(B17=ASSUMPTIES!A29,SUM(B14:B16)*ASSUMPTIES!B26*ASSUMPTIES!B17,IF(B17=ASSUMPTIES!A30,SUM(B14:B16)*ASSUMPTIES!B26*ASSUMPTIES!B18,"FOUT")))/1000</f>
        <v>0</v>
      </c>
      <c r="F16" s="17" t="s">
        <v>11</v>
      </c>
      <c r="G16" s="4"/>
      <c r="H16" s="4"/>
      <c r="I16" s="4"/>
      <c r="J16" s="4"/>
      <c r="K16" s="4"/>
      <c r="L16" s="4"/>
      <c r="M16" s="4"/>
      <c r="N16" s="4"/>
      <c r="O16" s="4"/>
      <c r="P16" s="4"/>
      <c r="Q16" s="4"/>
      <c r="R16" s="4"/>
      <c r="S16" s="4"/>
      <c r="T16" s="4"/>
      <c r="U16" s="4"/>
      <c r="V16" s="4"/>
      <c r="W16" s="4"/>
      <c r="X16" s="4"/>
      <c r="Y16" s="4"/>
      <c r="Z16" s="4"/>
    </row>
    <row r="17" spans="1:26" ht="30" x14ac:dyDescent="0.25">
      <c r="A17" s="19" t="s">
        <v>55</v>
      </c>
      <c r="B17" s="31" t="s">
        <v>21</v>
      </c>
      <c r="C17" s="4"/>
      <c r="D17" s="20" t="s">
        <v>22</v>
      </c>
      <c r="E17" s="21">
        <f>((B14*ASSUMPTIES!B13)/ASSUMPTIES!B22+(B15*ASSUMPTIES!B15)/ASSUMPTIES!B23+(B16*ASSUMPTIES!B16)/ASSUMPTIES!B24)/1000+E16</f>
        <v>0</v>
      </c>
      <c r="F17" s="22" t="s">
        <v>11</v>
      </c>
      <c r="G17" s="4"/>
      <c r="H17" s="4"/>
      <c r="I17" s="4"/>
      <c r="J17" s="4"/>
      <c r="K17" s="4"/>
      <c r="L17" s="4"/>
      <c r="M17" s="4"/>
      <c r="N17" s="4"/>
      <c r="O17" s="4"/>
      <c r="P17" s="4"/>
      <c r="Q17" s="4"/>
      <c r="R17" s="4"/>
      <c r="S17" s="4"/>
      <c r="T17" s="4"/>
      <c r="U17" s="4"/>
      <c r="V17" s="4"/>
      <c r="W17" s="4"/>
      <c r="X17" s="4"/>
      <c r="Y17" s="4"/>
      <c r="Z17" s="4"/>
    </row>
    <row r="18" spans="1:26" ht="15" x14ac:dyDescent="0.25">
      <c r="A18" s="4"/>
      <c r="B18" s="4"/>
      <c r="C18" s="4"/>
      <c r="D18" s="5"/>
      <c r="E18" s="5"/>
      <c r="F18" s="5"/>
      <c r="G18" s="4"/>
      <c r="H18" s="4"/>
      <c r="I18" s="4"/>
      <c r="J18" s="4"/>
      <c r="K18" s="4"/>
      <c r="L18" s="4"/>
      <c r="M18" s="4"/>
      <c r="N18" s="4"/>
      <c r="O18" s="4"/>
      <c r="P18" s="4"/>
      <c r="Q18" s="4"/>
      <c r="R18" s="4"/>
      <c r="S18" s="4"/>
      <c r="T18" s="4"/>
      <c r="U18" s="4"/>
      <c r="V18" s="4"/>
      <c r="W18" s="4"/>
      <c r="X18" s="4"/>
      <c r="Y18" s="4"/>
      <c r="Z18" s="4"/>
    </row>
    <row r="19" spans="1:26" ht="15" x14ac:dyDescent="0.25">
      <c r="A19" s="63" t="s">
        <v>23</v>
      </c>
      <c r="B19" s="64"/>
      <c r="C19" s="4"/>
      <c r="D19" s="60" t="str">
        <f>IF(E21&lt;0, "Extra impact", "Besparing")</f>
        <v>Besparing</v>
      </c>
      <c r="E19" s="61"/>
      <c r="F19" s="23" t="s">
        <v>5</v>
      </c>
      <c r="G19" s="4"/>
      <c r="H19" s="4"/>
      <c r="I19" s="4"/>
      <c r="J19" s="4"/>
      <c r="K19" s="4"/>
      <c r="L19" s="4"/>
      <c r="M19" s="4"/>
      <c r="N19" s="4"/>
      <c r="O19" s="4"/>
      <c r="P19" s="4"/>
      <c r="Q19" s="4"/>
      <c r="R19" s="4"/>
      <c r="S19" s="4"/>
      <c r="T19" s="4"/>
      <c r="U19" s="4"/>
      <c r="V19" s="4"/>
      <c r="W19" s="4"/>
      <c r="X19" s="4"/>
      <c r="Y19" s="4"/>
      <c r="Z19" s="4"/>
    </row>
    <row r="20" spans="1:26" ht="30" x14ac:dyDescent="0.25">
      <c r="A20" s="64"/>
      <c r="B20" s="64"/>
      <c r="C20" s="4"/>
      <c r="D20" s="24" t="str">
        <f>IF(E20&lt;0, "Extra kosten per jaar", "Besparing in kosten per jaar")</f>
        <v>Besparing in kosten per jaar</v>
      </c>
      <c r="E20" s="54">
        <f t="shared" ref="E20" si="0">E9-E14</f>
        <v>0</v>
      </c>
      <c r="F20" s="25" t="s">
        <v>8</v>
      </c>
      <c r="G20" s="4"/>
      <c r="H20" s="4"/>
      <c r="I20" s="4"/>
      <c r="J20" s="4"/>
      <c r="K20" s="4"/>
      <c r="L20" s="4"/>
      <c r="M20" s="4"/>
      <c r="N20" s="4"/>
      <c r="O20" s="4"/>
      <c r="P20" s="4"/>
      <c r="Q20" s="4"/>
      <c r="R20" s="4"/>
      <c r="S20" s="4"/>
      <c r="T20" s="4"/>
      <c r="U20" s="4"/>
      <c r="V20" s="4"/>
      <c r="W20" s="4"/>
      <c r="X20" s="4"/>
      <c r="Y20" s="4"/>
      <c r="Z20" s="4"/>
    </row>
    <row r="21" spans="1:26" ht="17.100000000000001" customHeight="1" x14ac:dyDescent="0.25">
      <c r="A21" s="62" t="s">
        <v>24</v>
      </c>
      <c r="B21" s="62"/>
      <c r="C21" s="4"/>
      <c r="D21" s="26" t="str">
        <f>IF(E21&lt;0, "Extra milieu impact per jaar", "Besparing milieu impact per jaar")</f>
        <v>Besparing milieu impact per jaar</v>
      </c>
      <c r="E21" s="53">
        <f>E10-E15</f>
        <v>0</v>
      </c>
      <c r="F21" s="27" t="s">
        <v>25</v>
      </c>
      <c r="G21" s="4"/>
      <c r="H21" s="4"/>
      <c r="I21" s="4"/>
      <c r="J21" s="4"/>
      <c r="K21" s="4"/>
      <c r="L21" s="4"/>
      <c r="M21" s="4"/>
      <c r="N21" s="4"/>
      <c r="O21" s="4"/>
      <c r="P21" s="4"/>
      <c r="Q21" s="4"/>
      <c r="R21" s="4"/>
      <c r="S21" s="4"/>
      <c r="T21" s="4"/>
      <c r="U21" s="4"/>
      <c r="V21" s="4"/>
      <c r="W21" s="4"/>
      <c r="X21" s="4"/>
      <c r="Y21" s="4"/>
      <c r="Z21" s="4"/>
    </row>
    <row r="22" spans="1:26" ht="15" x14ac:dyDescent="0.25">
      <c r="A22" s="62"/>
      <c r="B22" s="62"/>
      <c r="C22" s="4"/>
      <c r="G22" s="4"/>
      <c r="H22" s="4"/>
      <c r="I22" s="4"/>
      <c r="J22" s="4"/>
      <c r="K22" s="4"/>
      <c r="L22" s="4"/>
      <c r="M22" s="4"/>
      <c r="N22" s="4"/>
      <c r="O22" s="4"/>
      <c r="P22" s="4"/>
      <c r="Q22" s="4"/>
      <c r="R22" s="4"/>
      <c r="S22" s="4"/>
      <c r="T22" s="4"/>
      <c r="U22" s="4"/>
      <c r="V22" s="4"/>
      <c r="W22" s="4"/>
      <c r="X22" s="4"/>
      <c r="Y22" s="4"/>
      <c r="Z22" s="4"/>
    </row>
    <row r="23" spans="1:26" ht="15" x14ac:dyDescent="0.25">
      <c r="A23" s="4"/>
      <c r="B23" s="4"/>
      <c r="C23" s="4"/>
      <c r="G23" s="4"/>
      <c r="H23" s="4"/>
      <c r="I23" s="4"/>
      <c r="J23" s="4"/>
      <c r="K23" s="4"/>
      <c r="L23" s="4"/>
      <c r="M23" s="4"/>
      <c r="N23" s="4"/>
      <c r="O23" s="4"/>
      <c r="P23" s="4"/>
      <c r="Q23" s="4"/>
      <c r="R23" s="4"/>
      <c r="S23" s="4"/>
      <c r="T23" s="4"/>
      <c r="U23" s="4"/>
      <c r="V23" s="4"/>
      <c r="W23" s="4"/>
      <c r="X23" s="4"/>
      <c r="Y23" s="4"/>
      <c r="Z23" s="4"/>
    </row>
    <row r="24" spans="1:26" ht="15" x14ac:dyDescent="0.25">
      <c r="A24" s="4"/>
      <c r="B24" s="4"/>
      <c r="C24" s="4"/>
      <c r="G24" s="4"/>
      <c r="H24" s="4"/>
      <c r="I24" s="4"/>
      <c r="J24" s="4"/>
      <c r="K24" s="4"/>
      <c r="L24" s="4"/>
      <c r="M24" s="4"/>
      <c r="N24" s="4"/>
      <c r="O24" s="4"/>
      <c r="P24" s="4"/>
      <c r="Q24" s="4"/>
      <c r="R24" s="4"/>
      <c r="S24" s="4"/>
      <c r="T24" s="4"/>
      <c r="U24" s="4"/>
      <c r="V24" s="4"/>
      <c r="W24" s="4"/>
      <c r="X24" s="4"/>
      <c r="Y24" s="4"/>
      <c r="Z24" s="4"/>
    </row>
    <row r="25" spans="1:26" ht="15"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 x14ac:dyDescent="0.25">
      <c r="A27" s="4"/>
      <c r="B27" s="4"/>
      <c r="C27" s="4"/>
      <c r="D27" s="4"/>
      <c r="E27" s="4"/>
      <c r="F27" s="4"/>
      <c r="G27" s="4"/>
      <c r="H27" s="4"/>
      <c r="I27" s="4"/>
      <c r="J27" s="4"/>
      <c r="K27" s="4"/>
      <c r="L27" s="4"/>
      <c r="M27" s="4"/>
      <c r="N27" s="4"/>
      <c r="O27" s="4"/>
      <c r="P27" s="4"/>
      <c r="Q27" s="4"/>
      <c r="R27" s="4"/>
      <c r="S27" s="4"/>
      <c r="T27" s="4"/>
      <c r="U27" s="4"/>
      <c r="V27" s="4"/>
      <c r="W27" s="4"/>
      <c r="X27" s="4"/>
      <c r="Y27" s="4"/>
      <c r="Z27" s="4"/>
    </row>
    <row r="28" spans="1:26" ht="15" x14ac:dyDescent="0.25">
      <c r="A28" s="4"/>
      <c r="B28" s="4"/>
      <c r="C28" s="4"/>
      <c r="D28" s="4"/>
      <c r="E28" s="4"/>
      <c r="F28" s="4"/>
      <c r="G28" s="4"/>
      <c r="H28" s="4"/>
      <c r="I28" s="4"/>
      <c r="J28" s="4"/>
      <c r="K28" s="4"/>
      <c r="L28" s="4"/>
      <c r="M28" s="4"/>
      <c r="N28" s="4"/>
      <c r="O28" s="4"/>
      <c r="P28" s="4"/>
      <c r="Q28" s="4"/>
      <c r="R28" s="4"/>
      <c r="S28" s="4"/>
      <c r="T28" s="4"/>
      <c r="U28" s="4"/>
      <c r="V28" s="4"/>
      <c r="W28" s="4"/>
      <c r="X28" s="4"/>
      <c r="Y28" s="4"/>
      <c r="Z28" s="4"/>
    </row>
    <row r="29" spans="1:26" ht="15" x14ac:dyDescent="0.25">
      <c r="A29" s="4"/>
      <c r="B29" s="4">
        <v>213000</v>
      </c>
      <c r="C29" s="4">
        <v>500</v>
      </c>
      <c r="D29" s="4"/>
      <c r="E29" s="4"/>
      <c r="F29" s="4"/>
      <c r="G29" s="4"/>
      <c r="H29" s="4"/>
      <c r="I29" s="4"/>
      <c r="J29" s="4"/>
      <c r="K29" s="4"/>
      <c r="L29" s="4"/>
      <c r="M29" s="4"/>
      <c r="N29" s="4"/>
      <c r="O29" s="4"/>
      <c r="P29" s="4"/>
      <c r="Q29" s="4"/>
      <c r="R29" s="4"/>
      <c r="S29" s="4"/>
      <c r="T29" s="4"/>
      <c r="U29" s="4"/>
      <c r="V29" s="4"/>
      <c r="W29" s="4"/>
      <c r="X29" s="4"/>
      <c r="Y29" s="4"/>
      <c r="Z29" s="4"/>
    </row>
    <row r="30" spans="1:26" ht="15" x14ac:dyDescent="0.25">
      <c r="A30" s="4"/>
      <c r="B30" s="52">
        <f>B9</f>
        <v>0</v>
      </c>
      <c r="C30" s="4">
        <f>(B30*C29)/B29</f>
        <v>0</v>
      </c>
      <c r="D30" s="4"/>
      <c r="E30" s="4"/>
      <c r="F30" s="4"/>
      <c r="G30" s="4"/>
      <c r="H30" s="4"/>
      <c r="I30" s="4"/>
      <c r="J30" s="4"/>
      <c r="K30" s="4"/>
      <c r="L30" s="4"/>
      <c r="M30" s="4"/>
      <c r="N30" s="4"/>
      <c r="O30" s="4"/>
      <c r="P30" s="4"/>
      <c r="Q30" s="4"/>
      <c r="R30" s="4"/>
      <c r="S30" s="4"/>
      <c r="T30" s="4"/>
      <c r="U30" s="4"/>
      <c r="V30" s="4"/>
      <c r="W30" s="4"/>
      <c r="X30" s="4"/>
      <c r="Y30" s="4"/>
      <c r="Z30" s="4"/>
    </row>
    <row r="31" spans="1:26" ht="15" x14ac:dyDescent="0.25">
      <c r="A31" s="4"/>
      <c r="B31" s="4"/>
      <c r="C31" s="4"/>
      <c r="D31" s="4"/>
      <c r="E31" s="4"/>
      <c r="F31" s="4"/>
      <c r="G31" s="4"/>
      <c r="H31" s="4"/>
      <c r="I31" s="4"/>
      <c r="J31" s="4"/>
      <c r="K31" s="4"/>
      <c r="L31" s="4"/>
      <c r="M31" s="4"/>
      <c r="N31" s="4"/>
      <c r="O31" s="4"/>
      <c r="P31" s="4"/>
      <c r="Q31" s="4"/>
      <c r="R31" s="4"/>
      <c r="S31" s="4"/>
      <c r="T31" s="4"/>
      <c r="U31" s="4"/>
      <c r="V31" s="4"/>
      <c r="W31" s="4"/>
      <c r="X31" s="4"/>
      <c r="Y31" s="4"/>
      <c r="Z31" s="4"/>
    </row>
    <row r="32" spans="1:26" ht="15" x14ac:dyDescent="0.25">
      <c r="A32" s="4"/>
      <c r="B32" s="4"/>
      <c r="C32" s="4"/>
      <c r="D32" s="4"/>
      <c r="E32" s="4"/>
      <c r="F32" s="4"/>
      <c r="G32" s="4"/>
      <c r="H32" s="4"/>
      <c r="I32" s="4"/>
      <c r="J32" s="4"/>
      <c r="K32" s="4"/>
      <c r="L32" s="4"/>
      <c r="M32" s="4"/>
      <c r="N32" s="4"/>
      <c r="O32" s="4"/>
      <c r="P32" s="4"/>
      <c r="Q32" s="4"/>
      <c r="R32" s="4"/>
      <c r="S32" s="4"/>
      <c r="T32" s="4"/>
      <c r="U32" s="4"/>
      <c r="V32" s="4"/>
      <c r="W32" s="4"/>
      <c r="X32" s="4"/>
      <c r="Y32" s="4"/>
      <c r="Z32" s="4"/>
    </row>
    <row r="33" spans="1:26" ht="15"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 x14ac:dyDescent="0.25">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ht="15" x14ac:dyDescent="0.25">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sheetData>
  <mergeCells count="10">
    <mergeCell ref="A1:F1"/>
    <mergeCell ref="A4:F4"/>
    <mergeCell ref="A12:B12"/>
    <mergeCell ref="D19:E19"/>
    <mergeCell ref="A21:B22"/>
    <mergeCell ref="A19:B20"/>
    <mergeCell ref="A3:F3"/>
    <mergeCell ref="D6:F6"/>
    <mergeCell ref="D8:E8"/>
    <mergeCell ref="D12:E12"/>
  </mergeCells>
  <conditionalFormatting sqref="D19:D21">
    <cfRule type="containsText" dxfId="1" priority="1" operator="containsText" text="Extra">
      <formula>NOT(ISERROR(SEARCH(("Extra"),(D19))))</formula>
    </cfRule>
  </conditionalFormatting>
  <conditionalFormatting sqref="E20:E21">
    <cfRule type="cellIs" dxfId="0" priority="2" operator="lessThan">
      <formula>0</formula>
    </cfRule>
  </conditionalFormatting>
  <dataValidations count="4">
    <dataValidation type="decimal" operator="greaterThanOrEqual" allowBlank="1" showDropDown="1" showInputMessage="1" prompt="Enter a number greater than or equal to 1" sqref="B10" xr:uid="{00000000-0002-0000-0000-000000000000}">
      <formula1>1</formula1>
    </dataValidation>
    <dataValidation type="list" allowBlank="1" sqref="B17" xr:uid="{00000000-0002-0000-0000-000001000000}">
      <formula1>"In de vaatwasser,Met de hand (in een teiltje)"</formula1>
    </dataValidation>
    <dataValidation type="list" allowBlank="1" sqref="B13" xr:uid="{00000000-0002-0000-0000-000002000000}">
      <formula1>"Ja we kopen de volgende nieuwe bekers:,Ja we kopen tweedehands bekers (laat volgende vragen open),Nee we hebben er genoeg of zamelen ze in (laat volgende vragen open)"</formula1>
    </dataValidation>
    <dataValidation type="decimal" operator="greaterThanOrEqual" allowBlank="1" showDropDown="1" showInputMessage="1" prompt="Enter a number greater than or equal to 0" sqref="B9 B14:B16" xr:uid="{00000000-0002-0000-0000-000003000000}">
      <formula1>0</formula1>
    </dataValidation>
  </dataValidation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2"/>
  <sheetViews>
    <sheetView workbookViewId="0">
      <selection activeCell="B6" sqref="B6"/>
    </sheetView>
  </sheetViews>
  <sheetFormatPr defaultColWidth="14.42578125" defaultRowHeight="15.75" customHeight="1" x14ac:dyDescent="0.25"/>
  <cols>
    <col min="1" max="1" width="46.28515625" style="49" customWidth="1"/>
    <col min="2" max="2" width="11.42578125" style="49" customWidth="1"/>
    <col min="3" max="3" width="14" style="49" customWidth="1"/>
    <col min="4" max="4" width="33.85546875" style="49" customWidth="1"/>
    <col min="5" max="16384" width="14.42578125" style="49"/>
  </cols>
  <sheetData>
    <row r="1" spans="1:26" ht="27" customHeight="1" x14ac:dyDescent="0.25">
      <c r="A1" s="50" t="s">
        <v>53</v>
      </c>
    </row>
    <row r="2" spans="1:26" ht="15" x14ac:dyDescent="0.25">
      <c r="A2" s="74" t="s">
        <v>1</v>
      </c>
      <c r="B2" s="74"/>
      <c r="C2" s="32"/>
      <c r="D2" s="32"/>
      <c r="E2" s="33"/>
      <c r="F2" s="33"/>
      <c r="G2" s="33"/>
      <c r="H2" s="33"/>
      <c r="I2" s="33"/>
      <c r="J2" s="33"/>
      <c r="K2" s="33"/>
      <c r="L2" s="33"/>
      <c r="M2" s="33"/>
      <c r="N2" s="33"/>
      <c r="O2" s="33"/>
      <c r="P2" s="33"/>
      <c r="Q2" s="33"/>
      <c r="R2" s="33"/>
      <c r="S2" s="33"/>
      <c r="T2" s="33"/>
      <c r="U2" s="33"/>
      <c r="V2" s="33"/>
      <c r="W2" s="33"/>
      <c r="X2" s="33"/>
      <c r="Y2" s="33"/>
      <c r="Z2" s="33"/>
    </row>
    <row r="3" spans="1:26" ht="48.95" customHeight="1" x14ac:dyDescent="0.25">
      <c r="A3" s="69" t="s">
        <v>54</v>
      </c>
      <c r="B3" s="70"/>
      <c r="C3" s="70"/>
      <c r="D3" s="70"/>
      <c r="E3" s="33"/>
      <c r="F3" s="33"/>
      <c r="G3" s="33"/>
      <c r="H3" s="33"/>
      <c r="I3" s="33"/>
      <c r="J3" s="33"/>
      <c r="K3" s="33"/>
      <c r="L3" s="33"/>
      <c r="M3" s="33"/>
      <c r="N3" s="33"/>
      <c r="O3" s="33"/>
      <c r="P3" s="33"/>
      <c r="Q3" s="33"/>
      <c r="R3" s="33"/>
      <c r="S3" s="33"/>
      <c r="T3" s="33"/>
      <c r="U3" s="33"/>
      <c r="V3" s="33"/>
      <c r="W3" s="33"/>
      <c r="X3" s="33"/>
      <c r="Y3" s="33"/>
      <c r="Z3" s="33"/>
    </row>
    <row r="4" spans="1:26" ht="15" x14ac:dyDescent="0.25">
      <c r="A4" s="33"/>
      <c r="B4" s="33"/>
      <c r="C4" s="33"/>
      <c r="D4" s="33"/>
      <c r="E4" s="33"/>
      <c r="F4" s="33"/>
      <c r="G4" s="33"/>
      <c r="H4" s="33"/>
      <c r="I4" s="33"/>
      <c r="J4" s="33"/>
      <c r="K4" s="33"/>
      <c r="L4" s="33"/>
      <c r="M4" s="33"/>
      <c r="N4" s="33"/>
      <c r="O4" s="33"/>
      <c r="P4" s="33"/>
      <c r="Q4" s="33"/>
      <c r="R4" s="33"/>
      <c r="S4" s="33"/>
      <c r="T4" s="33"/>
      <c r="U4" s="33"/>
      <c r="V4" s="33"/>
      <c r="W4" s="33"/>
      <c r="X4" s="33"/>
      <c r="Y4" s="33"/>
      <c r="Z4" s="33"/>
    </row>
    <row r="5" spans="1:26" ht="15" x14ac:dyDescent="0.25">
      <c r="A5" s="71" t="s">
        <v>26</v>
      </c>
      <c r="B5" s="70"/>
      <c r="C5" s="34" t="s">
        <v>5</v>
      </c>
      <c r="D5" s="34" t="s">
        <v>27</v>
      </c>
      <c r="E5" s="33"/>
      <c r="F5" s="33"/>
      <c r="G5" s="33"/>
      <c r="H5" s="33"/>
      <c r="I5" s="33"/>
      <c r="J5" s="33"/>
      <c r="K5" s="33"/>
      <c r="L5" s="33"/>
      <c r="M5" s="33"/>
      <c r="N5" s="33"/>
      <c r="O5" s="33"/>
      <c r="P5" s="33"/>
      <c r="Q5" s="33"/>
      <c r="R5" s="33"/>
      <c r="S5" s="33"/>
      <c r="T5" s="33"/>
      <c r="U5" s="33"/>
      <c r="V5" s="33"/>
      <c r="W5" s="33"/>
      <c r="X5" s="33"/>
      <c r="Y5" s="33"/>
      <c r="Z5" s="33"/>
    </row>
    <row r="6" spans="1:26" ht="15" x14ac:dyDescent="0.25">
      <c r="A6" s="35" t="s">
        <v>28</v>
      </c>
      <c r="B6" s="36"/>
      <c r="C6" s="37" t="s">
        <v>8</v>
      </c>
      <c r="D6" s="38"/>
      <c r="E6" s="33"/>
      <c r="F6" s="33"/>
      <c r="G6" s="33"/>
      <c r="H6" s="33"/>
      <c r="I6" s="33"/>
      <c r="J6" s="33"/>
      <c r="K6" s="33"/>
      <c r="L6" s="33"/>
      <c r="M6" s="33"/>
      <c r="N6" s="33"/>
      <c r="O6" s="33"/>
      <c r="P6" s="33"/>
      <c r="Q6" s="33"/>
      <c r="R6" s="33"/>
      <c r="S6" s="33"/>
      <c r="T6" s="33"/>
      <c r="U6" s="33"/>
      <c r="V6" s="33"/>
      <c r="W6" s="33"/>
      <c r="X6" s="33"/>
      <c r="Y6" s="33"/>
      <c r="Z6" s="33"/>
    </row>
    <row r="7" spans="1:26" ht="15" x14ac:dyDescent="0.25">
      <c r="A7" s="35" t="s">
        <v>29</v>
      </c>
      <c r="B7" s="36"/>
      <c r="C7" s="37" t="s">
        <v>8</v>
      </c>
      <c r="D7" s="38"/>
      <c r="E7" s="33"/>
      <c r="F7" s="33"/>
      <c r="G7" s="33"/>
      <c r="H7" s="33"/>
      <c r="I7" s="33"/>
      <c r="J7" s="33"/>
      <c r="K7" s="33"/>
      <c r="L7" s="33"/>
      <c r="M7" s="33"/>
      <c r="N7" s="33"/>
      <c r="O7" s="33"/>
      <c r="P7" s="33"/>
      <c r="Q7" s="33"/>
      <c r="R7" s="33"/>
      <c r="S7" s="33"/>
      <c r="T7" s="33"/>
      <c r="U7" s="33"/>
      <c r="V7" s="33"/>
      <c r="W7" s="33"/>
      <c r="X7" s="33"/>
      <c r="Y7" s="33"/>
      <c r="Z7" s="33"/>
    </row>
    <row r="8" spans="1:26" ht="15" x14ac:dyDescent="0.25">
      <c r="A8" s="35" t="s">
        <v>30</v>
      </c>
      <c r="B8" s="36"/>
      <c r="C8" s="37" t="s">
        <v>8</v>
      </c>
      <c r="D8" s="38"/>
      <c r="E8" s="33"/>
      <c r="F8" s="33"/>
      <c r="G8" s="33"/>
      <c r="H8" s="33"/>
      <c r="I8" s="33"/>
      <c r="J8" s="33"/>
      <c r="K8" s="33"/>
      <c r="L8" s="33"/>
      <c r="M8" s="33"/>
      <c r="N8" s="33"/>
      <c r="O8" s="33"/>
      <c r="P8" s="33"/>
      <c r="Q8" s="33"/>
      <c r="R8" s="33"/>
      <c r="S8" s="33"/>
      <c r="T8" s="33"/>
      <c r="U8" s="33"/>
      <c r="V8" s="33"/>
      <c r="W8" s="33"/>
      <c r="X8" s="33"/>
      <c r="Y8" s="33"/>
      <c r="Z8" s="33"/>
    </row>
    <row r="9" spans="1:26" ht="15" x14ac:dyDescent="0.25">
      <c r="A9" s="35" t="s">
        <v>31</v>
      </c>
      <c r="B9" s="36"/>
      <c r="C9" s="37" t="s">
        <v>8</v>
      </c>
      <c r="D9" s="38"/>
      <c r="E9" s="33"/>
      <c r="F9" s="33"/>
      <c r="G9" s="33"/>
      <c r="H9" s="33"/>
      <c r="I9" s="33"/>
      <c r="J9" s="33"/>
      <c r="K9" s="33"/>
      <c r="L9" s="33"/>
      <c r="M9" s="33"/>
      <c r="N9" s="33"/>
      <c r="O9" s="33"/>
      <c r="P9" s="33"/>
      <c r="Q9" s="33"/>
      <c r="R9" s="33"/>
      <c r="S9" s="33"/>
      <c r="T9" s="33"/>
      <c r="U9" s="33"/>
      <c r="V9" s="33"/>
      <c r="W9" s="33"/>
      <c r="X9" s="33"/>
      <c r="Y9" s="33"/>
      <c r="Z9" s="33"/>
    </row>
    <row r="10" spans="1:26" ht="15" x14ac:dyDescent="0.25">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ht="15" x14ac:dyDescent="0.25">
      <c r="A11" s="72" t="s">
        <v>32</v>
      </c>
      <c r="B11" s="70"/>
      <c r="C11" s="39" t="s">
        <v>5</v>
      </c>
      <c r="D11" s="39" t="s">
        <v>27</v>
      </c>
      <c r="E11" s="33"/>
      <c r="F11" s="33"/>
      <c r="G11" s="33"/>
      <c r="H11" s="33"/>
      <c r="I11" s="33"/>
      <c r="J11" s="33"/>
      <c r="K11" s="33"/>
      <c r="L11" s="33"/>
      <c r="M11" s="33"/>
      <c r="N11" s="33"/>
      <c r="O11" s="33"/>
      <c r="P11" s="33"/>
      <c r="Q11" s="33"/>
      <c r="R11" s="33"/>
      <c r="S11" s="33"/>
      <c r="T11" s="33"/>
      <c r="U11" s="33"/>
      <c r="V11" s="33"/>
      <c r="W11" s="33"/>
      <c r="X11" s="33"/>
      <c r="Y11" s="33"/>
      <c r="Z11" s="33"/>
    </row>
    <row r="12" spans="1:26" ht="15" x14ac:dyDescent="0.25">
      <c r="A12" s="40" t="s">
        <v>33</v>
      </c>
      <c r="B12" s="41">
        <v>7.68</v>
      </c>
      <c r="C12" s="42" t="s">
        <v>25</v>
      </c>
      <c r="D12" s="43" t="s">
        <v>34</v>
      </c>
      <c r="E12" s="33"/>
      <c r="F12" s="33"/>
      <c r="G12" s="33"/>
      <c r="H12" s="33"/>
      <c r="I12" s="33"/>
      <c r="J12" s="33"/>
      <c r="K12" s="33"/>
      <c r="L12" s="33"/>
      <c r="M12" s="33"/>
      <c r="N12" s="33"/>
      <c r="O12" s="33"/>
      <c r="P12" s="33"/>
      <c r="Q12" s="33"/>
      <c r="R12" s="33"/>
      <c r="S12" s="33"/>
      <c r="T12" s="33"/>
      <c r="U12" s="33"/>
      <c r="V12" s="33"/>
      <c r="W12" s="33"/>
      <c r="X12" s="33"/>
      <c r="Y12" s="33"/>
      <c r="Z12" s="33"/>
    </row>
    <row r="13" spans="1:26" ht="15" x14ac:dyDescent="0.25">
      <c r="A13" s="40" t="s">
        <v>35</v>
      </c>
      <c r="B13" s="41">
        <v>9100</v>
      </c>
      <c r="C13" s="42" t="s">
        <v>25</v>
      </c>
      <c r="D13" s="43" t="s">
        <v>36</v>
      </c>
      <c r="E13" s="33"/>
      <c r="F13" s="33"/>
      <c r="G13" s="33"/>
      <c r="H13" s="33"/>
      <c r="I13" s="33"/>
      <c r="J13" s="33"/>
      <c r="K13" s="33"/>
      <c r="L13" s="33"/>
      <c r="M13" s="33"/>
      <c r="N13" s="33"/>
      <c r="O13" s="33"/>
      <c r="P13" s="33"/>
      <c r="Q13" s="33"/>
      <c r="R13" s="33"/>
      <c r="S13" s="33"/>
      <c r="T13" s="33"/>
      <c r="U13" s="33"/>
      <c r="V13" s="33"/>
      <c r="W13" s="33"/>
      <c r="X13" s="33"/>
      <c r="Y13" s="33"/>
      <c r="Z13" s="33"/>
    </row>
    <row r="14" spans="1:26" ht="15" x14ac:dyDescent="0.25">
      <c r="A14" s="40" t="s">
        <v>58</v>
      </c>
      <c r="B14" s="41">
        <v>5096</v>
      </c>
      <c r="C14" s="42" t="s">
        <v>25</v>
      </c>
      <c r="D14" s="43" t="s">
        <v>59</v>
      </c>
      <c r="E14" s="33"/>
      <c r="F14" s="33"/>
      <c r="G14" s="33"/>
      <c r="H14" s="33"/>
      <c r="I14" s="33"/>
      <c r="J14" s="33"/>
      <c r="K14" s="33"/>
      <c r="L14" s="33"/>
      <c r="M14" s="33"/>
      <c r="N14" s="33"/>
      <c r="O14" s="33"/>
      <c r="P14" s="33"/>
      <c r="Q14" s="33"/>
      <c r="R14" s="33"/>
      <c r="S14" s="33"/>
      <c r="T14" s="33"/>
      <c r="U14" s="33"/>
      <c r="V14" s="33"/>
      <c r="W14" s="33"/>
      <c r="X14" s="33"/>
      <c r="Y14" s="33"/>
      <c r="Z14" s="33"/>
    </row>
    <row r="15" spans="1:26" ht="15" x14ac:dyDescent="0.25">
      <c r="A15" s="40" t="s">
        <v>37</v>
      </c>
      <c r="B15" s="41">
        <v>284.02</v>
      </c>
      <c r="C15" s="42" t="s">
        <v>25</v>
      </c>
      <c r="D15" s="43" t="s">
        <v>34</v>
      </c>
      <c r="E15" s="33"/>
      <c r="F15" s="33"/>
      <c r="G15" s="33"/>
      <c r="H15" s="33"/>
      <c r="I15" s="33"/>
      <c r="J15" s="33"/>
      <c r="K15" s="33"/>
      <c r="L15" s="33"/>
      <c r="M15" s="33"/>
      <c r="N15" s="33"/>
      <c r="O15" s="33"/>
      <c r="P15" s="33"/>
      <c r="Q15" s="33"/>
      <c r="R15" s="33"/>
      <c r="S15" s="33"/>
      <c r="T15" s="33"/>
      <c r="U15" s="33"/>
      <c r="V15" s="33"/>
      <c r="W15" s="33"/>
      <c r="X15" s="33"/>
      <c r="Y15" s="33"/>
      <c r="Z15" s="33"/>
    </row>
    <row r="16" spans="1:26" ht="15" x14ac:dyDescent="0.25">
      <c r="A16" s="40" t="s">
        <v>38</v>
      </c>
      <c r="B16" s="41">
        <v>534.72</v>
      </c>
      <c r="C16" s="42" t="s">
        <v>25</v>
      </c>
      <c r="D16" s="43" t="s">
        <v>34</v>
      </c>
      <c r="E16" s="33"/>
      <c r="F16" s="33"/>
      <c r="G16" s="33"/>
      <c r="H16" s="33"/>
      <c r="I16" s="33"/>
      <c r="J16" s="33"/>
      <c r="K16" s="33"/>
      <c r="L16" s="33"/>
      <c r="M16" s="33"/>
      <c r="N16" s="33"/>
      <c r="O16" s="33"/>
      <c r="P16" s="33"/>
      <c r="Q16" s="33"/>
      <c r="R16" s="33"/>
      <c r="S16" s="33"/>
      <c r="T16" s="33"/>
      <c r="U16" s="33"/>
      <c r="V16" s="33"/>
      <c r="W16" s="33"/>
      <c r="X16" s="33"/>
      <c r="Y16" s="33"/>
      <c r="Z16" s="33"/>
    </row>
    <row r="17" spans="1:26" ht="15" x14ac:dyDescent="0.25">
      <c r="A17" s="40" t="s">
        <v>39</v>
      </c>
      <c r="B17" s="41">
        <v>3.85</v>
      </c>
      <c r="C17" s="42" t="s">
        <v>25</v>
      </c>
      <c r="D17" s="43" t="s">
        <v>34</v>
      </c>
      <c r="E17" s="33"/>
      <c r="F17" s="33"/>
      <c r="G17" s="33"/>
      <c r="H17" s="33"/>
      <c r="I17" s="33"/>
      <c r="J17" s="33"/>
      <c r="K17" s="33"/>
      <c r="L17" s="33"/>
      <c r="M17" s="33"/>
      <c r="N17" s="33"/>
      <c r="O17" s="33"/>
      <c r="P17" s="33"/>
      <c r="Q17" s="33"/>
      <c r="R17" s="33"/>
      <c r="S17" s="33"/>
      <c r="T17" s="33"/>
      <c r="U17" s="33"/>
      <c r="V17" s="33"/>
      <c r="W17" s="33"/>
      <c r="X17" s="33"/>
      <c r="Y17" s="33"/>
      <c r="Z17" s="33"/>
    </row>
    <row r="18" spans="1:26" ht="15" x14ac:dyDescent="0.25">
      <c r="A18" s="40" t="s">
        <v>57</v>
      </c>
      <c r="B18" s="43">
        <v>11.54</v>
      </c>
      <c r="C18" s="42" t="s">
        <v>25</v>
      </c>
      <c r="D18" s="43" t="s">
        <v>34</v>
      </c>
      <c r="E18" s="33"/>
      <c r="F18" s="33"/>
      <c r="G18" s="33"/>
      <c r="H18" s="33"/>
      <c r="I18" s="33"/>
      <c r="J18" s="33"/>
      <c r="K18" s="33"/>
      <c r="L18" s="33"/>
      <c r="M18" s="33"/>
      <c r="N18" s="33"/>
      <c r="O18" s="33"/>
      <c r="P18" s="33"/>
      <c r="Q18" s="33"/>
      <c r="R18" s="33"/>
      <c r="S18" s="33"/>
      <c r="T18" s="33"/>
      <c r="U18" s="33"/>
      <c r="V18" s="33"/>
      <c r="W18" s="33"/>
      <c r="X18" s="33"/>
      <c r="Y18" s="33"/>
      <c r="Z18" s="33"/>
    </row>
    <row r="19" spans="1:26" ht="15" x14ac:dyDescent="0.25">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ht="15" x14ac:dyDescent="0.25">
      <c r="A20" s="73" t="s">
        <v>40</v>
      </c>
      <c r="B20" s="70"/>
      <c r="C20" s="44" t="s">
        <v>5</v>
      </c>
      <c r="D20" s="44" t="s">
        <v>27</v>
      </c>
      <c r="E20" s="33"/>
      <c r="F20" s="33"/>
      <c r="G20" s="33"/>
      <c r="H20" s="33"/>
      <c r="I20" s="33"/>
      <c r="J20" s="33"/>
      <c r="K20" s="33"/>
      <c r="L20" s="33"/>
      <c r="M20" s="33"/>
      <c r="N20" s="33"/>
      <c r="O20" s="33"/>
      <c r="P20" s="33"/>
      <c r="Q20" s="33"/>
      <c r="R20" s="33"/>
      <c r="S20" s="33"/>
      <c r="T20" s="33"/>
      <c r="U20" s="33"/>
      <c r="V20" s="33"/>
      <c r="W20" s="33"/>
      <c r="X20" s="33"/>
      <c r="Y20" s="33"/>
      <c r="Z20" s="33"/>
    </row>
    <row r="21" spans="1:26" ht="15" x14ac:dyDescent="0.25">
      <c r="A21" s="45" t="s">
        <v>41</v>
      </c>
      <c r="B21" s="46">
        <v>1</v>
      </c>
      <c r="C21" s="47" t="s">
        <v>42</v>
      </c>
      <c r="D21" s="47" t="s">
        <v>34</v>
      </c>
      <c r="E21" s="33"/>
      <c r="F21" s="33"/>
      <c r="G21" s="33"/>
      <c r="H21" s="33"/>
      <c r="I21" s="33"/>
      <c r="J21" s="33"/>
      <c r="K21" s="33"/>
      <c r="L21" s="33"/>
      <c r="M21" s="33"/>
      <c r="N21" s="33"/>
      <c r="O21" s="33"/>
      <c r="P21" s="33"/>
      <c r="Q21" s="33"/>
      <c r="R21" s="33"/>
      <c r="S21" s="33"/>
      <c r="T21" s="33"/>
      <c r="U21" s="33"/>
      <c r="V21" s="33"/>
      <c r="W21" s="33"/>
      <c r="X21" s="33"/>
      <c r="Y21" s="33"/>
      <c r="Z21" s="33"/>
    </row>
    <row r="22" spans="1:26" ht="15" x14ac:dyDescent="0.25">
      <c r="A22" s="45" t="s">
        <v>43</v>
      </c>
      <c r="B22" s="46">
        <v>4</v>
      </c>
      <c r="C22" s="47" t="s">
        <v>44</v>
      </c>
      <c r="D22" s="47" t="s">
        <v>36</v>
      </c>
      <c r="E22" s="33"/>
      <c r="F22" s="33"/>
      <c r="G22" s="33"/>
      <c r="H22" s="33"/>
      <c r="I22" s="33"/>
      <c r="J22" s="33"/>
      <c r="K22" s="33"/>
      <c r="L22" s="33"/>
      <c r="M22" s="33"/>
      <c r="N22" s="33"/>
      <c r="O22" s="33"/>
      <c r="P22" s="33"/>
      <c r="Q22" s="33"/>
      <c r="R22" s="33"/>
      <c r="S22" s="33"/>
      <c r="T22" s="33"/>
      <c r="U22" s="33"/>
      <c r="V22" s="33"/>
      <c r="W22" s="33"/>
      <c r="X22" s="33"/>
      <c r="Y22" s="33"/>
      <c r="Z22" s="33"/>
    </row>
    <row r="23" spans="1:26" ht="15" x14ac:dyDescent="0.25">
      <c r="A23" s="45" t="s">
        <v>45</v>
      </c>
      <c r="B23" s="46">
        <v>5</v>
      </c>
      <c r="C23" s="47" t="s">
        <v>44</v>
      </c>
      <c r="D23" s="47" t="s">
        <v>46</v>
      </c>
      <c r="E23" s="33"/>
      <c r="F23" s="33"/>
      <c r="G23" s="33"/>
      <c r="H23" s="33"/>
      <c r="I23" s="33"/>
      <c r="J23" s="33"/>
      <c r="K23" s="33"/>
      <c r="L23" s="33"/>
      <c r="M23" s="33"/>
      <c r="N23" s="33"/>
      <c r="O23" s="33"/>
      <c r="P23" s="33"/>
      <c r="Q23" s="33"/>
      <c r="R23" s="33"/>
      <c r="S23" s="33"/>
      <c r="T23" s="33"/>
      <c r="U23" s="33"/>
      <c r="V23" s="33"/>
      <c r="W23" s="33"/>
      <c r="X23" s="33"/>
      <c r="Y23" s="33"/>
      <c r="Z23" s="33"/>
    </row>
    <row r="24" spans="1:26" ht="15" x14ac:dyDescent="0.25">
      <c r="A24" s="45" t="s">
        <v>47</v>
      </c>
      <c r="B24" s="46">
        <v>6</v>
      </c>
      <c r="C24" s="47" t="s">
        <v>44</v>
      </c>
      <c r="D24" s="47" t="s">
        <v>46</v>
      </c>
      <c r="E24" s="33"/>
      <c r="F24" s="33"/>
      <c r="G24" s="33"/>
      <c r="H24" s="33"/>
      <c r="I24" s="33"/>
      <c r="J24" s="33"/>
      <c r="K24" s="33"/>
      <c r="L24" s="33"/>
      <c r="M24" s="33"/>
      <c r="N24" s="33"/>
      <c r="O24" s="33"/>
      <c r="P24" s="33"/>
      <c r="Q24" s="33"/>
      <c r="R24" s="33"/>
      <c r="S24" s="33"/>
      <c r="T24" s="33"/>
      <c r="U24" s="33"/>
      <c r="V24" s="33"/>
      <c r="W24" s="33"/>
      <c r="X24" s="33"/>
      <c r="Y24" s="33"/>
      <c r="Z24" s="33"/>
    </row>
    <row r="25" spans="1:26" ht="15" x14ac:dyDescent="0.25">
      <c r="A25" s="45" t="s">
        <v>48</v>
      </c>
      <c r="B25" s="45">
        <v>1</v>
      </c>
      <c r="C25" s="45" t="s">
        <v>42</v>
      </c>
      <c r="D25" s="47" t="s">
        <v>49</v>
      </c>
      <c r="E25" s="33"/>
      <c r="F25" s="33"/>
      <c r="G25" s="33"/>
      <c r="H25" s="33"/>
      <c r="I25" s="33"/>
      <c r="J25" s="33"/>
      <c r="K25" s="33"/>
      <c r="L25" s="33"/>
      <c r="M25" s="33"/>
      <c r="N25" s="33"/>
      <c r="O25" s="33"/>
      <c r="P25" s="33"/>
      <c r="Q25" s="33"/>
      <c r="R25" s="33"/>
      <c r="S25" s="33"/>
      <c r="T25" s="33"/>
      <c r="U25" s="33"/>
      <c r="V25" s="33"/>
      <c r="W25" s="33"/>
      <c r="X25" s="33"/>
      <c r="Y25" s="33"/>
      <c r="Z25" s="33"/>
    </row>
    <row r="26" spans="1:26" ht="15" x14ac:dyDescent="0.25">
      <c r="A26" s="45" t="s">
        <v>50</v>
      </c>
      <c r="B26" s="45">
        <v>260</v>
      </c>
      <c r="C26" s="45" t="s">
        <v>42</v>
      </c>
      <c r="D26" s="47" t="s">
        <v>51</v>
      </c>
      <c r="E26" s="33"/>
      <c r="F26" s="33"/>
      <c r="G26" s="33"/>
      <c r="H26" s="33"/>
      <c r="I26" s="33"/>
      <c r="J26" s="33"/>
      <c r="K26" s="33"/>
      <c r="L26" s="33"/>
      <c r="M26" s="33"/>
      <c r="N26" s="33"/>
      <c r="O26" s="33"/>
      <c r="P26" s="33"/>
      <c r="Q26" s="33"/>
      <c r="R26" s="33"/>
      <c r="S26" s="33"/>
      <c r="T26" s="33"/>
      <c r="U26" s="33"/>
      <c r="V26" s="33"/>
      <c r="W26" s="33"/>
      <c r="X26" s="33"/>
      <c r="Y26" s="33"/>
      <c r="Z26" s="33"/>
    </row>
    <row r="27" spans="1:26" ht="15" x14ac:dyDescent="0.25">
      <c r="E27" s="33"/>
      <c r="F27" s="33"/>
      <c r="G27" s="33"/>
      <c r="H27" s="33"/>
      <c r="I27" s="33"/>
      <c r="J27" s="33"/>
      <c r="K27" s="33"/>
      <c r="L27" s="33"/>
      <c r="M27" s="33"/>
      <c r="N27" s="33"/>
      <c r="O27" s="33"/>
      <c r="P27" s="33"/>
      <c r="Q27" s="33"/>
      <c r="R27" s="33"/>
      <c r="S27" s="33"/>
      <c r="T27" s="33"/>
      <c r="U27" s="33"/>
      <c r="V27" s="33"/>
      <c r="W27" s="33"/>
      <c r="X27" s="33"/>
      <c r="Y27" s="33"/>
      <c r="Z27" s="33"/>
    </row>
    <row r="28" spans="1:26" ht="15"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ht="15" x14ac:dyDescent="0.25">
      <c r="A29" s="48" t="s">
        <v>21</v>
      </c>
      <c r="B29" s="33"/>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ht="15" x14ac:dyDescent="0.25">
      <c r="A30" s="48" t="s">
        <v>52</v>
      </c>
      <c r="B30" s="33"/>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26" ht="15" x14ac:dyDescent="0.25">
      <c r="A31" s="33"/>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ht="15" x14ac:dyDescent="0.25">
      <c r="A32" s="33"/>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ht="15" x14ac:dyDescent="0.25">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ht="15" x14ac:dyDescent="0.25">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ht="15" x14ac:dyDescent="0.2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15" x14ac:dyDescent="0.25">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ht="15" x14ac:dyDescent="0.25">
      <c r="A37" s="33"/>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ht="15" x14ac:dyDescent="0.25">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ht="15"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ht="15" x14ac:dyDescent="0.25">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ht="15"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ht="15"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ht="1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ht="15"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ht="15" x14ac:dyDescent="0.25">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ht="15" x14ac:dyDescent="0.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15" x14ac:dyDescent="0.2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ht="15" x14ac:dyDescent="0.25">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ht="15"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5" x14ac:dyDescent="0.25">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ht="15" x14ac:dyDescent="0.25">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row>
    <row r="52" spans="1:26" ht="15" x14ac:dyDescent="0.25">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row>
    <row r="53" spans="1:26" ht="15" x14ac:dyDescent="0.25">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ht="15" x14ac:dyDescent="0.2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ht="15" x14ac:dyDescent="0.2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ht="15" x14ac:dyDescent="0.2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ht="15" x14ac:dyDescent="0.2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ht="15"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ht="15" x14ac:dyDescent="0.2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5" x14ac:dyDescent="0.2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ht="15" x14ac:dyDescent="0.2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ht="15" x14ac:dyDescent="0.2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ht="15" x14ac:dyDescent="0.2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ht="15" x14ac:dyDescent="0.2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ht="15"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ht="15"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ht="15" x14ac:dyDescent="0.2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ht="15" x14ac:dyDescent="0.2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ht="15" x14ac:dyDescent="0.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ht="15" x14ac:dyDescent="0.2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ht="15"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5"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ht="15"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ht="15"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ht="15"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ht="15" x14ac:dyDescent="0.2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ht="15" x14ac:dyDescent="0.2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ht="15"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1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ht="1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15" x14ac:dyDescent="0.2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ht="15"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ht="15" x14ac:dyDescent="0.2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ht="15" x14ac:dyDescent="0.2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ht="15" x14ac:dyDescent="0.2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ht="15"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ht="15"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ht="15"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5" x14ac:dyDescent="0.2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15"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ht="15"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5" x14ac:dyDescent="0.2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ht="15"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ht="15"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ht="15"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ht="15"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ht="15"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ht="15"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ht="15"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ht="15"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ht="15" x14ac:dyDescent="0.2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ht="15"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ht="15"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15"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ht="15"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ht="15"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ht="15"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15"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ht="15"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ht="15"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ht="15"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ht="15"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ht="15"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ht="15"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ht="1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ht="15"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ht="15"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ht="15"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ht="15"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ht="15"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ht="15"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ht="15"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ht="15"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ht="15"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ht="15"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ht="15"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ht="15"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ht="15"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ht="15"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ht="15"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ht="15"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ht="15"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ht="15"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ht="15"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ht="15"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ht="15"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ht="15"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15"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ht="15"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15"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ht="15"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15"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ht="15"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15"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ht="15"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ht="15"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ht="15"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ht="15"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ht="15"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ht="15"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ht="15"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ht="1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row>
    <row r="153" spans="1:26" ht="15"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row>
    <row r="154" spans="1:26" ht="15"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row>
    <row r="155" spans="1:26" ht="15"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row>
    <row r="156" spans="1:26" ht="15"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row>
    <row r="157" spans="1:26" ht="15"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row>
    <row r="158" spans="1:26" ht="15"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row>
    <row r="159" spans="1:26" ht="15" x14ac:dyDescent="0.25">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row r="160" spans="1:26" ht="15" x14ac:dyDescent="0.25">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row>
    <row r="161" spans="1:26" ht="15" x14ac:dyDescent="0.25">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row>
    <row r="162" spans="1:26" ht="15" x14ac:dyDescent="0.25">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ht="15" x14ac:dyDescent="0.25">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row r="164" spans="1:26" ht="15" x14ac:dyDescent="0.2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row>
    <row r="165" spans="1:26" ht="15" x14ac:dyDescent="0.25">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row>
    <row r="166" spans="1:26" ht="15" x14ac:dyDescent="0.25">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row>
    <row r="167" spans="1:26" ht="15" x14ac:dyDescent="0.2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row>
    <row r="168" spans="1:26" ht="15" x14ac:dyDescent="0.2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row>
    <row r="169" spans="1:26" ht="15" x14ac:dyDescent="0.25">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row>
    <row r="170" spans="1:26" ht="15" x14ac:dyDescent="0.2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row>
    <row r="171" spans="1:26" ht="15" x14ac:dyDescent="0.2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row>
    <row r="172" spans="1:26" ht="15" x14ac:dyDescent="0.25">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row>
    <row r="173" spans="1:26" ht="15" x14ac:dyDescent="0.25">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ht="15" x14ac:dyDescent="0.25">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row>
    <row r="175" spans="1:26" ht="15" x14ac:dyDescent="0.25">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row>
    <row r="176" spans="1:26" ht="15"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row>
    <row r="177" spans="1:26" ht="15" x14ac:dyDescent="0.25">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row>
    <row r="178" spans="1:26" ht="15" x14ac:dyDescent="0.25">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row>
    <row r="179" spans="1:26" ht="15" x14ac:dyDescent="0.25">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row>
    <row r="180" spans="1:26" ht="15" x14ac:dyDescent="0.25">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row>
    <row r="181" spans="1:26" ht="15" x14ac:dyDescent="0.25">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row>
    <row r="182" spans="1:26" ht="15" x14ac:dyDescent="0.25">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row>
    <row r="183" spans="1:26" ht="15" x14ac:dyDescent="0.25">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row>
    <row r="184" spans="1:26" ht="15" x14ac:dyDescent="0.25">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row>
    <row r="185" spans="1:26" ht="15" x14ac:dyDescent="0.25">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row>
    <row r="186" spans="1:26" ht="15" x14ac:dyDescent="0.25">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row>
    <row r="187" spans="1:26" ht="15" x14ac:dyDescent="0.25">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ht="15" x14ac:dyDescent="0.25">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row>
    <row r="189" spans="1:26" ht="15" x14ac:dyDescent="0.25">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row>
    <row r="190" spans="1:26" ht="15" x14ac:dyDescent="0.25">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row>
    <row r="191" spans="1:26" ht="15" x14ac:dyDescent="0.25">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row>
    <row r="192" spans="1:26" ht="15" x14ac:dyDescent="0.25">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row>
    <row r="193" spans="1:26" ht="15" x14ac:dyDescent="0.25">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row>
    <row r="194" spans="1:26" ht="15" x14ac:dyDescent="0.25">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row>
    <row r="195" spans="1:26" ht="15" x14ac:dyDescent="0.25">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row>
    <row r="196" spans="1:26" ht="15" x14ac:dyDescent="0.25">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row>
    <row r="197" spans="1:26" ht="15" x14ac:dyDescent="0.25">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ht="15" x14ac:dyDescent="0.25">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row>
    <row r="199" spans="1:26" ht="15" x14ac:dyDescent="0.25">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row>
    <row r="200" spans="1:26" ht="15" x14ac:dyDescent="0.25">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row>
    <row r="201" spans="1:26" ht="15" x14ac:dyDescent="0.25">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row>
    <row r="202" spans="1:26" ht="15" x14ac:dyDescent="0.25">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row>
    <row r="203" spans="1:26" ht="15" x14ac:dyDescent="0.25">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row>
    <row r="204" spans="1:26" ht="15" x14ac:dyDescent="0.25">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row>
    <row r="205" spans="1:26" ht="15" x14ac:dyDescent="0.25">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row>
    <row r="206" spans="1:26" ht="15" x14ac:dyDescent="0.25">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row>
    <row r="207" spans="1:26" ht="15" x14ac:dyDescent="0.25">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row>
    <row r="208" spans="1:26" ht="15" x14ac:dyDescent="0.25">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row>
    <row r="209" spans="1:26" ht="15" x14ac:dyDescent="0.25">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row>
    <row r="210" spans="1:26" ht="15" x14ac:dyDescent="0.25">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row>
    <row r="211" spans="1:26" ht="15" x14ac:dyDescent="0.25">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row>
    <row r="212" spans="1:26" ht="15" x14ac:dyDescent="0.25">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row>
    <row r="213" spans="1:26" ht="15" x14ac:dyDescent="0.25">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row>
    <row r="214" spans="1:26" ht="15" x14ac:dyDescent="0.25">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row>
    <row r="215" spans="1:26" ht="15" x14ac:dyDescent="0.25">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row>
    <row r="216" spans="1:26" ht="15" x14ac:dyDescent="0.25">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row>
    <row r="217" spans="1:26" ht="15" x14ac:dyDescent="0.25">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row>
    <row r="218" spans="1:26" ht="15" x14ac:dyDescent="0.25">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row>
    <row r="219" spans="1:26" ht="15" x14ac:dyDescent="0.25">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row>
    <row r="220" spans="1:26" ht="15" x14ac:dyDescent="0.25">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row>
    <row r="221" spans="1:26" ht="15" x14ac:dyDescent="0.25">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spans="1:26" ht="15" x14ac:dyDescent="0.25">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spans="1:26" ht="15" x14ac:dyDescent="0.25">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spans="1:26" ht="15" x14ac:dyDescent="0.25">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spans="1:26" ht="15" x14ac:dyDescent="0.25">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spans="1:26" ht="15" x14ac:dyDescent="0.25">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spans="1:26" ht="15" x14ac:dyDescent="0.25">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spans="1:26" ht="15" x14ac:dyDescent="0.25">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spans="1:26" ht="15" x14ac:dyDescent="0.25">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spans="1:26" ht="15" x14ac:dyDescent="0.25">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spans="1:26" ht="15" x14ac:dyDescent="0.25">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spans="1:26" ht="15" x14ac:dyDescent="0.25">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spans="1:26" ht="15" x14ac:dyDescent="0.25">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spans="1:26" ht="15" x14ac:dyDescent="0.25">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spans="1:26" ht="15" x14ac:dyDescent="0.25">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spans="1:26" ht="15" x14ac:dyDescent="0.25">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spans="1:26" ht="15" x14ac:dyDescent="0.25">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ht="15" x14ac:dyDescent="0.25">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spans="1:26" ht="15" x14ac:dyDescent="0.25">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spans="1:26" ht="15" x14ac:dyDescent="0.25">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spans="1:26" ht="15" x14ac:dyDescent="0.25">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spans="1:26" ht="15" x14ac:dyDescent="0.25">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spans="1:26" ht="15" x14ac:dyDescent="0.25">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spans="1:26" ht="15" x14ac:dyDescent="0.25">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spans="1:26" ht="15" x14ac:dyDescent="0.25">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spans="1:26" ht="15" x14ac:dyDescent="0.25">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ht="15" x14ac:dyDescent="0.25">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spans="1:26" ht="15" x14ac:dyDescent="0.25">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spans="1:26" ht="15" x14ac:dyDescent="0.25">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spans="1:26" ht="15" x14ac:dyDescent="0.25">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spans="1:26" ht="15" x14ac:dyDescent="0.25">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spans="1:26" ht="15" x14ac:dyDescent="0.25">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spans="1:26" ht="15" x14ac:dyDescent="0.25">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spans="1:26" ht="15" x14ac:dyDescent="0.25">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spans="1:26" ht="15" x14ac:dyDescent="0.25">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spans="1:26" ht="15" x14ac:dyDescent="0.25">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spans="1:26" ht="15" x14ac:dyDescent="0.25">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spans="1:26" ht="15" x14ac:dyDescent="0.25">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spans="1:26" ht="15" x14ac:dyDescent="0.25">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spans="1:26" ht="15" x14ac:dyDescent="0.25">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spans="1:26" ht="15" x14ac:dyDescent="0.25">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spans="1:26" ht="15" x14ac:dyDescent="0.25">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spans="1:26" ht="15" x14ac:dyDescent="0.25">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spans="1:26" ht="15" x14ac:dyDescent="0.25">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spans="1:26" ht="15" x14ac:dyDescent="0.25">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spans="1:26" ht="15" x14ac:dyDescent="0.25">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spans="1:26" ht="15" x14ac:dyDescent="0.25">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spans="1:26" ht="15" x14ac:dyDescent="0.25">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spans="1:26" ht="15" x14ac:dyDescent="0.25">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spans="1:26" ht="15" x14ac:dyDescent="0.25">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spans="1:26" ht="15" x14ac:dyDescent="0.25">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spans="1:26" ht="15" x14ac:dyDescent="0.25">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spans="1:26" ht="15" x14ac:dyDescent="0.25">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spans="1:26" ht="15" x14ac:dyDescent="0.25">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spans="1:26" ht="15" x14ac:dyDescent="0.25">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spans="1:26" ht="15" x14ac:dyDescent="0.25">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spans="1:26" ht="15" x14ac:dyDescent="0.25">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spans="1:26" ht="15" x14ac:dyDescent="0.25">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spans="1:26" ht="15" x14ac:dyDescent="0.25">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spans="1:26" ht="15" x14ac:dyDescent="0.25">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spans="1:26" ht="15" x14ac:dyDescent="0.25">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spans="1:26" ht="15" x14ac:dyDescent="0.25">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spans="1:26" ht="15" x14ac:dyDescent="0.25">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spans="1:26" ht="15" x14ac:dyDescent="0.25">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spans="1:26" ht="15" x14ac:dyDescent="0.25">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spans="1:26" ht="15" x14ac:dyDescent="0.25">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spans="1:26" ht="15" x14ac:dyDescent="0.25">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spans="1:26" ht="15" x14ac:dyDescent="0.25">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spans="1:26" ht="15" x14ac:dyDescent="0.25">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spans="1:26" ht="15" x14ac:dyDescent="0.25">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spans="1:26" ht="15" x14ac:dyDescent="0.25">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spans="1:26" ht="15" x14ac:dyDescent="0.25">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spans="1:26" ht="15" x14ac:dyDescent="0.25">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spans="1:26" ht="15" x14ac:dyDescent="0.25">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spans="1:26" ht="15" x14ac:dyDescent="0.25">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spans="1:26" ht="15" x14ac:dyDescent="0.25">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spans="1:26" ht="15" x14ac:dyDescent="0.25">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spans="1:26" ht="15" x14ac:dyDescent="0.25">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spans="1:26" ht="15" x14ac:dyDescent="0.25">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spans="1:26" ht="15" x14ac:dyDescent="0.25">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spans="1:26" ht="15" x14ac:dyDescent="0.25">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spans="1:26" ht="15" x14ac:dyDescent="0.25">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spans="1:26" ht="15" x14ac:dyDescent="0.25">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spans="1:26" ht="15" x14ac:dyDescent="0.25">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spans="1:26" ht="15" x14ac:dyDescent="0.25">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spans="1:26" ht="15" x14ac:dyDescent="0.25">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spans="1:26" ht="15" x14ac:dyDescent="0.25">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spans="1:26" ht="15" x14ac:dyDescent="0.25">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spans="1:26" ht="15" x14ac:dyDescent="0.25">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spans="1:26" ht="15" x14ac:dyDescent="0.25">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spans="1:26" ht="15" x14ac:dyDescent="0.25">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spans="1:26" ht="15" x14ac:dyDescent="0.25">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spans="1:26" ht="15" x14ac:dyDescent="0.25">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spans="1:26" ht="15" x14ac:dyDescent="0.25">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spans="1:26" ht="15" x14ac:dyDescent="0.25">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spans="1:26" ht="15" x14ac:dyDescent="0.25">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spans="1:26" ht="15" x14ac:dyDescent="0.25">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spans="1:26" ht="15" x14ac:dyDescent="0.25">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spans="1:26" ht="15" x14ac:dyDescent="0.25">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spans="1:26" ht="15" x14ac:dyDescent="0.25">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spans="1:26" ht="15" x14ac:dyDescent="0.25">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spans="1:26" ht="15" x14ac:dyDescent="0.25">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spans="1:26" ht="15" x14ac:dyDescent="0.25">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spans="1:26" ht="15" x14ac:dyDescent="0.25">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spans="1:26" ht="15" x14ac:dyDescent="0.25">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spans="1:26" ht="15" x14ac:dyDescent="0.25">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spans="1:26" ht="15" x14ac:dyDescent="0.25">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spans="1:26" ht="15" x14ac:dyDescent="0.25">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spans="1:26" ht="15" x14ac:dyDescent="0.25">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spans="1:26" ht="15" x14ac:dyDescent="0.25">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spans="1:26" ht="15" x14ac:dyDescent="0.25">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spans="1:26" ht="15" x14ac:dyDescent="0.25">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spans="1:26" ht="15" x14ac:dyDescent="0.25">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spans="1:26" ht="15" x14ac:dyDescent="0.25">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spans="1:26" ht="15" x14ac:dyDescent="0.25">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spans="1:26" ht="15" x14ac:dyDescent="0.25">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spans="1:26" ht="15" x14ac:dyDescent="0.25">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spans="1:26" ht="15" x14ac:dyDescent="0.25">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spans="1:26" ht="15" x14ac:dyDescent="0.25">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spans="1:26" ht="15" x14ac:dyDescent="0.25">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spans="1:26" ht="15" x14ac:dyDescent="0.25">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spans="1:26" ht="15" x14ac:dyDescent="0.25">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spans="1:26" ht="15" x14ac:dyDescent="0.25">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spans="1:26" ht="15" x14ac:dyDescent="0.25">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spans="1:26" ht="15" x14ac:dyDescent="0.25">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spans="1:26" ht="15" x14ac:dyDescent="0.25">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spans="1:26" ht="15" x14ac:dyDescent="0.25">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spans="1:26" ht="15" x14ac:dyDescent="0.25">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spans="1:26" ht="15" x14ac:dyDescent="0.25">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spans="1:26" ht="15" x14ac:dyDescent="0.25">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spans="1:26" ht="15" x14ac:dyDescent="0.25">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spans="1:26" ht="15" x14ac:dyDescent="0.25">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spans="1:26" ht="15" x14ac:dyDescent="0.25">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spans="1:26" ht="15" x14ac:dyDescent="0.25">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spans="1:26" ht="15" x14ac:dyDescent="0.25">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spans="1:26" ht="15" x14ac:dyDescent="0.25">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spans="1:26" ht="15" x14ac:dyDescent="0.25">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spans="1:26" ht="15" x14ac:dyDescent="0.25">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spans="1:26" ht="15" x14ac:dyDescent="0.25">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spans="1:26" ht="15" x14ac:dyDescent="0.25">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spans="1:26" ht="15" x14ac:dyDescent="0.25">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spans="1:26" ht="15" x14ac:dyDescent="0.25">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spans="1:26" ht="15" x14ac:dyDescent="0.25">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spans="1:26" ht="15" x14ac:dyDescent="0.25">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spans="1:26" ht="15" x14ac:dyDescent="0.25">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spans="1:26" ht="15" x14ac:dyDescent="0.25">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spans="1:26" ht="15" x14ac:dyDescent="0.25">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spans="1:26" ht="15" x14ac:dyDescent="0.25">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spans="1:26" ht="15" x14ac:dyDescent="0.25">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spans="1:26" ht="15" x14ac:dyDescent="0.25">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spans="1:26" ht="15" x14ac:dyDescent="0.25">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spans="1:26" ht="15" x14ac:dyDescent="0.25">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spans="1:26" ht="15" x14ac:dyDescent="0.25">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spans="1:26" ht="15" x14ac:dyDescent="0.25">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spans="1:26" ht="15" x14ac:dyDescent="0.25">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spans="1:26" ht="15" x14ac:dyDescent="0.25">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spans="1:26" ht="15" x14ac:dyDescent="0.25">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spans="1:26" ht="15" x14ac:dyDescent="0.25">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spans="1:26" ht="15" x14ac:dyDescent="0.25">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spans="1:26" ht="15" x14ac:dyDescent="0.25">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spans="1:26" ht="15" x14ac:dyDescent="0.25">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spans="1:26" ht="15" x14ac:dyDescent="0.25">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spans="1:26" ht="15" x14ac:dyDescent="0.25">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spans="1:26" ht="15" x14ac:dyDescent="0.25">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spans="1:26" ht="15" x14ac:dyDescent="0.25">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spans="1:26" ht="15" x14ac:dyDescent="0.25">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spans="1:26" ht="15" x14ac:dyDescent="0.25">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spans="1:26" ht="15" x14ac:dyDescent="0.25">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spans="1:26" ht="15" x14ac:dyDescent="0.25">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spans="1:26" ht="15" x14ac:dyDescent="0.25">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spans="1:26" ht="15" x14ac:dyDescent="0.25">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spans="1:26" ht="15" x14ac:dyDescent="0.25">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spans="1:26" ht="15" x14ac:dyDescent="0.25">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spans="1:26" ht="15" x14ac:dyDescent="0.25">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spans="1:26" ht="15" x14ac:dyDescent="0.25">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spans="1:26" ht="15" x14ac:dyDescent="0.25">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spans="1:26" ht="15" x14ac:dyDescent="0.25">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spans="1:26" ht="15" x14ac:dyDescent="0.25">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spans="1:26" ht="15" x14ac:dyDescent="0.25">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spans="1:26" ht="15" x14ac:dyDescent="0.25">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spans="1:26" ht="15" x14ac:dyDescent="0.25">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spans="1:26" ht="15" x14ac:dyDescent="0.25">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spans="1:26" ht="15" x14ac:dyDescent="0.25">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spans="1:26" ht="15" x14ac:dyDescent="0.25">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spans="1:26" ht="15" x14ac:dyDescent="0.25">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spans="1:26" ht="15" x14ac:dyDescent="0.25">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spans="1:26" ht="15" x14ac:dyDescent="0.25">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spans="1:26" ht="15" x14ac:dyDescent="0.25">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spans="1:26" ht="15" x14ac:dyDescent="0.25">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spans="1:26" ht="15" x14ac:dyDescent="0.25">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spans="1:26" ht="15" x14ac:dyDescent="0.25">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spans="1:26" ht="15" x14ac:dyDescent="0.25">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spans="1:26" ht="15" x14ac:dyDescent="0.25">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spans="1:26" ht="15" x14ac:dyDescent="0.25">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spans="1:26" ht="15" x14ac:dyDescent="0.25">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spans="1:26" ht="15" x14ac:dyDescent="0.25">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spans="1:26" ht="15" x14ac:dyDescent="0.25">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spans="1:26" ht="15" x14ac:dyDescent="0.25">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spans="1:26" ht="15" x14ac:dyDescent="0.25">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spans="1:26" ht="15" x14ac:dyDescent="0.25">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spans="1:26" ht="15" x14ac:dyDescent="0.25">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spans="1:26" ht="15" x14ac:dyDescent="0.25">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spans="1:26" ht="15" x14ac:dyDescent="0.25">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spans="1:26" ht="15" x14ac:dyDescent="0.25">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spans="1:26" ht="15" x14ac:dyDescent="0.25">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spans="1:26" ht="15" x14ac:dyDescent="0.25">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spans="1:26" ht="15" x14ac:dyDescent="0.25">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spans="1:26" ht="15" x14ac:dyDescent="0.25">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spans="1:26" ht="15" x14ac:dyDescent="0.25">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spans="1:26" ht="15" x14ac:dyDescent="0.25">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spans="1:26" ht="15" x14ac:dyDescent="0.25">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spans="1:26" ht="15" x14ac:dyDescent="0.25">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spans="1:26" ht="15" x14ac:dyDescent="0.25">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spans="1:26" ht="15" x14ac:dyDescent="0.25">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spans="1:26" ht="15" x14ac:dyDescent="0.25">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spans="1:26" ht="15" x14ac:dyDescent="0.25">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spans="1:26" ht="15" x14ac:dyDescent="0.25">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spans="1:26" ht="15" x14ac:dyDescent="0.25">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spans="1:26" ht="15" x14ac:dyDescent="0.25">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spans="1:26" ht="15" x14ac:dyDescent="0.25">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spans="1:26" ht="15" x14ac:dyDescent="0.25">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spans="1:26" ht="15" x14ac:dyDescent="0.25">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spans="1:26" ht="15" x14ac:dyDescent="0.25">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spans="1:26" ht="15" x14ac:dyDescent="0.25">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spans="1:26" ht="15" x14ac:dyDescent="0.25">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spans="1:26" ht="15" x14ac:dyDescent="0.25">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spans="1:26" ht="15" x14ac:dyDescent="0.25">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spans="1:26" ht="15" x14ac:dyDescent="0.25">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spans="1:26" ht="15" x14ac:dyDescent="0.25">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spans="1:26" ht="15" x14ac:dyDescent="0.25">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spans="1:26" ht="15" x14ac:dyDescent="0.25">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spans="1:26" ht="15" x14ac:dyDescent="0.25">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spans="1:26" ht="15" x14ac:dyDescent="0.25">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spans="1:26" ht="15" x14ac:dyDescent="0.25">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spans="1:26" ht="15" x14ac:dyDescent="0.25">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spans="1:26" ht="15" x14ac:dyDescent="0.25">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spans="1:26" ht="15" x14ac:dyDescent="0.25">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spans="1:26" ht="15" x14ac:dyDescent="0.25">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spans="1:26" ht="15" x14ac:dyDescent="0.25">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spans="1:26" ht="15" x14ac:dyDescent="0.25">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spans="1:26" ht="15" x14ac:dyDescent="0.25">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spans="1:26" ht="15" x14ac:dyDescent="0.25">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spans="1:26" ht="15" x14ac:dyDescent="0.25">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spans="1:26" ht="15" x14ac:dyDescent="0.25">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spans="1:26" ht="15" x14ac:dyDescent="0.25">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spans="1:26" ht="15" x14ac:dyDescent="0.25">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spans="1:26" ht="15" x14ac:dyDescent="0.25">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spans="1:26" ht="15" x14ac:dyDescent="0.25">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spans="1:26" ht="15" x14ac:dyDescent="0.25">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spans="1:26" ht="15" x14ac:dyDescent="0.25">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spans="1:26" ht="15" x14ac:dyDescent="0.25">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spans="1:26" ht="15" x14ac:dyDescent="0.25">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spans="1:26" ht="15" x14ac:dyDescent="0.25">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spans="1:26" ht="15" x14ac:dyDescent="0.25">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spans="1:26" ht="15" x14ac:dyDescent="0.25">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spans="1:26" ht="15" x14ac:dyDescent="0.25">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spans="1:26" ht="15" x14ac:dyDescent="0.25">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spans="1:26" ht="15" x14ac:dyDescent="0.25">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spans="1:26" ht="15" x14ac:dyDescent="0.25">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spans="1:26" ht="15" x14ac:dyDescent="0.25">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spans="1:26" ht="15" x14ac:dyDescent="0.25">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spans="1:26" ht="15" x14ac:dyDescent="0.25">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spans="1:26" ht="15" x14ac:dyDescent="0.25">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spans="1:26" ht="15" x14ac:dyDescent="0.25">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spans="1:26" ht="15" x14ac:dyDescent="0.25">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spans="1:26" ht="15" x14ac:dyDescent="0.25">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spans="1:26" ht="15" x14ac:dyDescent="0.25">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spans="1:26" ht="15" x14ac:dyDescent="0.25">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spans="1:26" ht="15" x14ac:dyDescent="0.25">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spans="1:26" ht="15" x14ac:dyDescent="0.25">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spans="1:26" ht="15" x14ac:dyDescent="0.25">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spans="1:26" ht="15" x14ac:dyDescent="0.25">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spans="1:26" ht="15" x14ac:dyDescent="0.25">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spans="1:26" ht="15" x14ac:dyDescent="0.25">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spans="1:26" ht="15" x14ac:dyDescent="0.25">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spans="1:26" ht="15" x14ac:dyDescent="0.25">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spans="1:26" ht="15" x14ac:dyDescent="0.25">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spans="1:26" ht="15" x14ac:dyDescent="0.25">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spans="1:26" ht="15" x14ac:dyDescent="0.25">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spans="1:26" ht="15" x14ac:dyDescent="0.25">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spans="1:26" ht="15" x14ac:dyDescent="0.25">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spans="1:26" ht="15" x14ac:dyDescent="0.25">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spans="1:26" ht="15" x14ac:dyDescent="0.25">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spans="1:26" ht="15" x14ac:dyDescent="0.25">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spans="1:26" ht="15" x14ac:dyDescent="0.25">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spans="1:26" ht="15" x14ac:dyDescent="0.25">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spans="1:26" ht="15" x14ac:dyDescent="0.25">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spans="1:26" ht="15" x14ac:dyDescent="0.25">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spans="1:26" ht="15" x14ac:dyDescent="0.25">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spans="1:26" ht="15" x14ac:dyDescent="0.25">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spans="1:26" ht="15" x14ac:dyDescent="0.25">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spans="1:26" ht="15" x14ac:dyDescent="0.25">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spans="1:26" ht="15" x14ac:dyDescent="0.25">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spans="1:26" ht="15" x14ac:dyDescent="0.25">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spans="1:26" ht="15" x14ac:dyDescent="0.25">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spans="1:26" ht="15" x14ac:dyDescent="0.25">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spans="1:26" ht="15" x14ac:dyDescent="0.25">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spans="1:26" ht="15" x14ac:dyDescent="0.25">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spans="1:26" ht="15" x14ac:dyDescent="0.25">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spans="1:26" ht="15" x14ac:dyDescent="0.25">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spans="1:26" ht="15" x14ac:dyDescent="0.25">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spans="1:26" ht="15" x14ac:dyDescent="0.25">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spans="1:26" ht="15" x14ac:dyDescent="0.25">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spans="1:26" ht="15" x14ac:dyDescent="0.25">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spans="1:26" ht="15" x14ac:dyDescent="0.25">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spans="1:26" ht="15" x14ac:dyDescent="0.25">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spans="1:26" ht="15" x14ac:dyDescent="0.25">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spans="1:26" ht="15" x14ac:dyDescent="0.25">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spans="1:26" ht="15" x14ac:dyDescent="0.25">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spans="1:26" ht="15" x14ac:dyDescent="0.25">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spans="1:26" ht="15" x14ac:dyDescent="0.25">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spans="1:26" ht="15" x14ac:dyDescent="0.25">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spans="1:26" ht="15" x14ac:dyDescent="0.25">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spans="1:26" ht="15" x14ac:dyDescent="0.25">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spans="1:26" ht="15" x14ac:dyDescent="0.25">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spans="1:26" ht="15" x14ac:dyDescent="0.25">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spans="1:26" ht="15" x14ac:dyDescent="0.25">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spans="1:26" ht="15" x14ac:dyDescent="0.25">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spans="1:26" ht="15" x14ac:dyDescent="0.25">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spans="1:26" ht="15" x14ac:dyDescent="0.25">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spans="1:26" ht="15" x14ac:dyDescent="0.25">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spans="1:26" ht="15" x14ac:dyDescent="0.25">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spans="1:26" ht="15" x14ac:dyDescent="0.25">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spans="1:26" ht="15" x14ac:dyDescent="0.25">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spans="1:26" ht="15" x14ac:dyDescent="0.25">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spans="1:26" ht="15" x14ac:dyDescent="0.25">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spans="1:26" ht="15" x14ac:dyDescent="0.25">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spans="1:26" ht="15" x14ac:dyDescent="0.25">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spans="1:26" ht="15" x14ac:dyDescent="0.25">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spans="1:26" ht="15" x14ac:dyDescent="0.25">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spans="1:26" ht="15" x14ac:dyDescent="0.25">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spans="1:26" ht="15" x14ac:dyDescent="0.25">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spans="1:26" ht="15" x14ac:dyDescent="0.25">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spans="1:26" ht="15" x14ac:dyDescent="0.25">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spans="1:26" ht="15" x14ac:dyDescent="0.25">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spans="1:26" ht="15" x14ac:dyDescent="0.25">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spans="1:26" ht="15" x14ac:dyDescent="0.25">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spans="1:26" ht="15" x14ac:dyDescent="0.25">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spans="1:26" ht="15" x14ac:dyDescent="0.25">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spans="1:26" ht="15" x14ac:dyDescent="0.25">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spans="1:26" ht="15" x14ac:dyDescent="0.25">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spans="1:26" ht="15" x14ac:dyDescent="0.25">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spans="1:26" ht="15" x14ac:dyDescent="0.25">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spans="1:26" ht="15" x14ac:dyDescent="0.25">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spans="1:26" ht="15" x14ac:dyDescent="0.25">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spans="1:26" ht="15" x14ac:dyDescent="0.25">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spans="1:26" ht="15" x14ac:dyDescent="0.25">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spans="1:26" ht="15" x14ac:dyDescent="0.25">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spans="1:26" ht="15" x14ac:dyDescent="0.25">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spans="1:26" ht="15" x14ac:dyDescent="0.25">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spans="1:26" ht="15" x14ac:dyDescent="0.25">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spans="1:26" ht="15" x14ac:dyDescent="0.25">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spans="1:26" ht="15" x14ac:dyDescent="0.25">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spans="1:26" ht="15" x14ac:dyDescent="0.25">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spans="1:26" ht="15" x14ac:dyDescent="0.25">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spans="1:26" ht="15" x14ac:dyDescent="0.25">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spans="1:26" ht="15" x14ac:dyDescent="0.25">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spans="1:26" ht="15" x14ac:dyDescent="0.25">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spans="1:26" ht="15" x14ac:dyDescent="0.25">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spans="1:26" ht="15" x14ac:dyDescent="0.25">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spans="1:26" ht="15" x14ac:dyDescent="0.25">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spans="1:26" ht="15" x14ac:dyDescent="0.25">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spans="1:26" ht="15" x14ac:dyDescent="0.25">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spans="1:26" ht="15" x14ac:dyDescent="0.25">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spans="1:26" ht="15" x14ac:dyDescent="0.25">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spans="1:26" ht="15" x14ac:dyDescent="0.25">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spans="1:26" ht="15" x14ac:dyDescent="0.25">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spans="1:26" ht="15" x14ac:dyDescent="0.25">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spans="1:26" ht="15" x14ac:dyDescent="0.25">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spans="1:26" ht="15" x14ac:dyDescent="0.25">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spans="1:26" ht="15" x14ac:dyDescent="0.25">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spans="1:26" ht="15" x14ac:dyDescent="0.25">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spans="1:26" ht="15" x14ac:dyDescent="0.25">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spans="1:26" ht="15" x14ac:dyDescent="0.25">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spans="1:26" ht="15" x14ac:dyDescent="0.25">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spans="1:26" ht="15" x14ac:dyDescent="0.25">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spans="1:26" ht="15" x14ac:dyDescent="0.25">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spans="1:26" ht="15" x14ac:dyDescent="0.25">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spans="1:26" ht="15" x14ac:dyDescent="0.25">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spans="1:26" ht="15" x14ac:dyDescent="0.25">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spans="1:26" ht="15" x14ac:dyDescent="0.25">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spans="1:26" ht="15" x14ac:dyDescent="0.25">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spans="1:26" ht="15" x14ac:dyDescent="0.25">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spans="1:26" ht="15" x14ac:dyDescent="0.25">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spans="1:26" ht="15" x14ac:dyDescent="0.25">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spans="1:26" ht="15" x14ac:dyDescent="0.25">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spans="1:26" ht="15" x14ac:dyDescent="0.25">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spans="1:26" ht="15" x14ac:dyDescent="0.25">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spans="1:26" ht="15" x14ac:dyDescent="0.25">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spans="1:26" ht="15" x14ac:dyDescent="0.25">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spans="1:26" ht="15" x14ac:dyDescent="0.25">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spans="1:26" ht="15" x14ac:dyDescent="0.25">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spans="1:26" ht="15" x14ac:dyDescent="0.25">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spans="1:26" ht="15" x14ac:dyDescent="0.25">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spans="1:26" ht="15" x14ac:dyDescent="0.25">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spans="1:26" ht="15" x14ac:dyDescent="0.25">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spans="1:26" ht="15" x14ac:dyDescent="0.25">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spans="1:26" ht="15" x14ac:dyDescent="0.25">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spans="1:26" ht="15" x14ac:dyDescent="0.25">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spans="1:26" ht="15" x14ac:dyDescent="0.25">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spans="1:26" ht="15" x14ac:dyDescent="0.25">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spans="1:26" ht="15" x14ac:dyDescent="0.25">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spans="1:26" ht="15" x14ac:dyDescent="0.25">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spans="1:26" ht="15" x14ac:dyDescent="0.25">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spans="1:26" ht="15" x14ac:dyDescent="0.25">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spans="1:26" ht="15" x14ac:dyDescent="0.25">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spans="1:26" ht="15" x14ac:dyDescent="0.25">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spans="1:26" ht="15" x14ac:dyDescent="0.25">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spans="1:26" ht="15" x14ac:dyDescent="0.25">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spans="1:26" ht="15" x14ac:dyDescent="0.25">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spans="1:26" ht="15" x14ac:dyDescent="0.25">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spans="1:26" ht="15" x14ac:dyDescent="0.25">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spans="1:26" ht="15" x14ac:dyDescent="0.25">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spans="1:26" ht="15" x14ac:dyDescent="0.25">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spans="1:26" ht="15" x14ac:dyDescent="0.25">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spans="1:26" ht="15" x14ac:dyDescent="0.25">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spans="1:26" ht="15" x14ac:dyDescent="0.25">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spans="1:26" ht="15" x14ac:dyDescent="0.25">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spans="1:26" ht="15" x14ac:dyDescent="0.25">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spans="1:26" ht="15" x14ac:dyDescent="0.25">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spans="1:26" ht="15" x14ac:dyDescent="0.25">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spans="1:26" ht="15" x14ac:dyDescent="0.25">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spans="1:26" ht="15" x14ac:dyDescent="0.25">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spans="1:26" ht="15" x14ac:dyDescent="0.25">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spans="1:26" ht="15" x14ac:dyDescent="0.25">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spans="1:26" ht="15" x14ac:dyDescent="0.25">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spans="1:26" ht="15" x14ac:dyDescent="0.25">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spans="1:26" ht="15" x14ac:dyDescent="0.25">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spans="1:26" ht="15" x14ac:dyDescent="0.25">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spans="1:26" ht="15" x14ac:dyDescent="0.25">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spans="1:26" ht="15" x14ac:dyDescent="0.25">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spans="1:26" ht="15" x14ac:dyDescent="0.25">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spans="1:26" ht="15" x14ac:dyDescent="0.25">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spans="1:26" ht="15" x14ac:dyDescent="0.25">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spans="1:26" ht="15" x14ac:dyDescent="0.25">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spans="1:26" ht="15" x14ac:dyDescent="0.25">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spans="1:26" ht="15" x14ac:dyDescent="0.25">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spans="1:26" ht="15" x14ac:dyDescent="0.25">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spans="1:26" ht="15" x14ac:dyDescent="0.25">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spans="1:26" ht="15" x14ac:dyDescent="0.25">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spans="1:26" ht="15" x14ac:dyDescent="0.25">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spans="1:26" ht="15" x14ac:dyDescent="0.25">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spans="1:26" ht="15" x14ac:dyDescent="0.25">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spans="1:26" ht="15" x14ac:dyDescent="0.25">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spans="1:26" ht="15" x14ac:dyDescent="0.25">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spans="1:26" ht="15" x14ac:dyDescent="0.25">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spans="1:26" ht="15" x14ac:dyDescent="0.25">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spans="1:26" ht="15" x14ac:dyDescent="0.25">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spans="1:26" ht="15" x14ac:dyDescent="0.25">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spans="1:26" ht="15" x14ac:dyDescent="0.25">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spans="1:26" ht="15" x14ac:dyDescent="0.25">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spans="1:26" ht="15" x14ac:dyDescent="0.25">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spans="1:26" ht="15" x14ac:dyDescent="0.25">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spans="1:26" ht="15" x14ac:dyDescent="0.25">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spans="1:26" ht="15" x14ac:dyDescent="0.25">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spans="1:26" ht="15" x14ac:dyDescent="0.25">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spans="1:26" ht="15" x14ac:dyDescent="0.25">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spans="1:26" ht="15" x14ac:dyDescent="0.25">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spans="1:26" ht="15" x14ac:dyDescent="0.25">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spans="1:26" ht="15" x14ac:dyDescent="0.25">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spans="1:26" ht="15" x14ac:dyDescent="0.25">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spans="1:26" ht="15" x14ac:dyDescent="0.25">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spans="1:26" ht="15" x14ac:dyDescent="0.25">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spans="1:26" ht="15" x14ac:dyDescent="0.25">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spans="1:26" ht="15" x14ac:dyDescent="0.25">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spans="1:26" ht="15" x14ac:dyDescent="0.25">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spans="1:26" ht="15" x14ac:dyDescent="0.25">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spans="1:26" ht="15" x14ac:dyDescent="0.25">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spans="1:26" ht="15" x14ac:dyDescent="0.25">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spans="1:26" ht="15" x14ac:dyDescent="0.25">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spans="1:26" ht="15" x14ac:dyDescent="0.25">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spans="1:26" ht="15" x14ac:dyDescent="0.25">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spans="1:26" ht="15" x14ac:dyDescent="0.25">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spans="1:26" ht="15" x14ac:dyDescent="0.25">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spans="1:26" ht="15" x14ac:dyDescent="0.25">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spans="1:26" ht="15" x14ac:dyDescent="0.25">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spans="1:26" ht="15" x14ac:dyDescent="0.25">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spans="1:26" ht="15" x14ac:dyDescent="0.25">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spans="1:26" ht="15" x14ac:dyDescent="0.25">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spans="1:26" ht="15" x14ac:dyDescent="0.25">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spans="1:26" ht="15" x14ac:dyDescent="0.25">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spans="1:26" ht="15" x14ac:dyDescent="0.25">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spans="1:26" ht="15" x14ac:dyDescent="0.25">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spans="1:26" ht="15" x14ac:dyDescent="0.25">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spans="1:26" ht="15" x14ac:dyDescent="0.25">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spans="1:26" ht="15" x14ac:dyDescent="0.25">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spans="1:26" ht="15" x14ac:dyDescent="0.25">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spans="1:26" ht="15" x14ac:dyDescent="0.25">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spans="1:26" ht="15" x14ac:dyDescent="0.25">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spans="1:26" ht="15" x14ac:dyDescent="0.25">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spans="1:26" ht="15" x14ac:dyDescent="0.25">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spans="1:26" ht="15" x14ac:dyDescent="0.25">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spans="1:26" ht="15" x14ac:dyDescent="0.25">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spans="1:26" ht="15" x14ac:dyDescent="0.25">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spans="1:26" ht="15" x14ac:dyDescent="0.25">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spans="1:26" ht="15" x14ac:dyDescent="0.25">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spans="1:26" ht="15" x14ac:dyDescent="0.25">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spans="1:26" ht="15" x14ac:dyDescent="0.25">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spans="1:26" ht="15" x14ac:dyDescent="0.25">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spans="1:26" ht="15" x14ac:dyDescent="0.25">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spans="1:26" ht="15" x14ac:dyDescent="0.25">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spans="1:26" ht="15" x14ac:dyDescent="0.25">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spans="1:26" ht="15" x14ac:dyDescent="0.25">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spans="1:26" ht="15" x14ac:dyDescent="0.25">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spans="1:26" ht="15" x14ac:dyDescent="0.25">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spans="1:26" ht="15" x14ac:dyDescent="0.25">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spans="1:26" ht="15" x14ac:dyDescent="0.25">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spans="1:26" ht="15" x14ac:dyDescent="0.25">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spans="1:26" ht="15" x14ac:dyDescent="0.25">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spans="1:26" ht="15" x14ac:dyDescent="0.25">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spans="1:26" ht="15" x14ac:dyDescent="0.25">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spans="1:26" ht="15" x14ac:dyDescent="0.25">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spans="1:26" ht="15" x14ac:dyDescent="0.25">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spans="1:26" ht="15" x14ac:dyDescent="0.25">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spans="1:26" ht="15" x14ac:dyDescent="0.25">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spans="1:26" ht="15" x14ac:dyDescent="0.25">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spans="1:26" ht="15" x14ac:dyDescent="0.25">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spans="1:26" ht="15" x14ac:dyDescent="0.25">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spans="1:26" ht="15" x14ac:dyDescent="0.25">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spans="1:26" ht="15" x14ac:dyDescent="0.25">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spans="1:26" ht="15" x14ac:dyDescent="0.25">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spans="1:26" ht="15" x14ac:dyDescent="0.25">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spans="1:26" ht="15" x14ac:dyDescent="0.25">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spans="1:26" ht="15" x14ac:dyDescent="0.25">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spans="1:26" ht="15" x14ac:dyDescent="0.25">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spans="1:26" ht="15" x14ac:dyDescent="0.25">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spans="1:26" ht="15" x14ac:dyDescent="0.25">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spans="1:26" ht="15" x14ac:dyDescent="0.25">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spans="1:26" ht="15" x14ac:dyDescent="0.25">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spans="1:26" ht="15" x14ac:dyDescent="0.25">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spans="1:26" ht="15" x14ac:dyDescent="0.25">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spans="1:26" ht="15" x14ac:dyDescent="0.25">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spans="1:26" ht="15" x14ac:dyDescent="0.25">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spans="1:26" ht="15" x14ac:dyDescent="0.25">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spans="1:26" ht="15" x14ac:dyDescent="0.25">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spans="1:26" ht="15" x14ac:dyDescent="0.25">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spans="1:26" ht="15" x14ac:dyDescent="0.25">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spans="1:26" ht="15" x14ac:dyDescent="0.25">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spans="1:26" ht="15" x14ac:dyDescent="0.25">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spans="1:26" ht="15" x14ac:dyDescent="0.25">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spans="1:26" ht="15" x14ac:dyDescent="0.25">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spans="1:26" ht="15" x14ac:dyDescent="0.25">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spans="1:26" ht="15" x14ac:dyDescent="0.25">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spans="1:26" ht="15" x14ac:dyDescent="0.25">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spans="1:26" ht="15" x14ac:dyDescent="0.25">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spans="1:26" ht="15" x14ac:dyDescent="0.25">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spans="1:26" ht="15" x14ac:dyDescent="0.25">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spans="1:26" ht="15" x14ac:dyDescent="0.25">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spans="1:26" ht="15" x14ac:dyDescent="0.25">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spans="1:26" ht="15" x14ac:dyDescent="0.25">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spans="1:26" ht="15" x14ac:dyDescent="0.25">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spans="1:26" ht="15" x14ac:dyDescent="0.25">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spans="1:26" ht="15" x14ac:dyDescent="0.25">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spans="1:26" ht="15" x14ac:dyDescent="0.25">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spans="1:26" ht="15" x14ac:dyDescent="0.25">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spans="1:26" ht="15" x14ac:dyDescent="0.25">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spans="1:26" ht="15" x14ac:dyDescent="0.25">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spans="1:26" ht="15" x14ac:dyDescent="0.25">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spans="1:26" ht="15" x14ac:dyDescent="0.25">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spans="1:26" ht="15" x14ac:dyDescent="0.25">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spans="1:26" ht="15" x14ac:dyDescent="0.25">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spans="1:26" ht="15" x14ac:dyDescent="0.25">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spans="1:26" ht="15" x14ac:dyDescent="0.25">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spans="1:26" ht="15" x14ac:dyDescent="0.25">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spans="1:26" ht="15" x14ac:dyDescent="0.25">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spans="1:26" ht="15" x14ac:dyDescent="0.25">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spans="1:26" ht="15" x14ac:dyDescent="0.25">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spans="1:26" ht="15" x14ac:dyDescent="0.25">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spans="1:26" ht="15" x14ac:dyDescent="0.25">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spans="1:26" ht="15" x14ac:dyDescent="0.25">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spans="1:26" ht="15" x14ac:dyDescent="0.25">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spans="1:26" ht="15" x14ac:dyDescent="0.25">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spans="1:26" ht="15" x14ac:dyDescent="0.25">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spans="1:26" ht="15" x14ac:dyDescent="0.25">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spans="1:26" ht="15" x14ac:dyDescent="0.25">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spans="1:26" ht="15" x14ac:dyDescent="0.25">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spans="1:26" ht="15" x14ac:dyDescent="0.25">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spans="1:26" ht="15" x14ac:dyDescent="0.25">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spans="1:26" ht="15" x14ac:dyDescent="0.25">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spans="1:26" ht="15" x14ac:dyDescent="0.25">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spans="1:26" ht="15" x14ac:dyDescent="0.25">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spans="1:26" ht="15" x14ac:dyDescent="0.25">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spans="1:26" ht="15" x14ac:dyDescent="0.25">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spans="1:26" ht="15" x14ac:dyDescent="0.25">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spans="1:26" ht="15" x14ac:dyDescent="0.25">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spans="1:26" ht="15" x14ac:dyDescent="0.25">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spans="1:26" ht="15" x14ac:dyDescent="0.25">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spans="1:26" ht="15" x14ac:dyDescent="0.25">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spans="1:26" ht="15" x14ac:dyDescent="0.25">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spans="1:26" ht="15" x14ac:dyDescent="0.25">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spans="1:26" ht="15" x14ac:dyDescent="0.25">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spans="1:26" ht="15" x14ac:dyDescent="0.25">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spans="1:26" ht="15" x14ac:dyDescent="0.25">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spans="1:26" ht="15" x14ac:dyDescent="0.25">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spans="1:26" ht="15" x14ac:dyDescent="0.25">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spans="1:26" ht="15" x14ac:dyDescent="0.25">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spans="1:26" ht="15" x14ac:dyDescent="0.25">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spans="1:26" ht="15" x14ac:dyDescent="0.25">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spans="1:26" ht="15" x14ac:dyDescent="0.25">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spans="1:26" ht="15" x14ac:dyDescent="0.25">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spans="1:26" ht="15" x14ac:dyDescent="0.25">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spans="1:26" ht="15" x14ac:dyDescent="0.25">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spans="1:26" ht="15" x14ac:dyDescent="0.25">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spans="1:26" ht="15" x14ac:dyDescent="0.25">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spans="1:26" ht="15" x14ac:dyDescent="0.25">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spans="1:26" ht="15" x14ac:dyDescent="0.25">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spans="1:26" ht="15" x14ac:dyDescent="0.25">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spans="1:26" ht="15" x14ac:dyDescent="0.25">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spans="1:26" ht="15" x14ac:dyDescent="0.25">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spans="1:26" ht="15" x14ac:dyDescent="0.25">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spans="1:26" ht="15" x14ac:dyDescent="0.25">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spans="1:26" ht="15" x14ac:dyDescent="0.25">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spans="1:26" ht="15" x14ac:dyDescent="0.25">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spans="1:26" ht="15" x14ac:dyDescent="0.25">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spans="1:26" ht="15" x14ac:dyDescent="0.25">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spans="1:26" ht="15" x14ac:dyDescent="0.25">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spans="1:26" ht="15" x14ac:dyDescent="0.25">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spans="1:26" ht="15" x14ac:dyDescent="0.25">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spans="1:26" ht="15" x14ac:dyDescent="0.25">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spans="1:26" ht="15" x14ac:dyDescent="0.25">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spans="1:26" ht="15" x14ac:dyDescent="0.25">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spans="1:26" ht="15" x14ac:dyDescent="0.25">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spans="1:26" ht="15" x14ac:dyDescent="0.25">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spans="1:26" ht="15" x14ac:dyDescent="0.25">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spans="1:26" ht="15" x14ac:dyDescent="0.25">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spans="1:26" ht="15" x14ac:dyDescent="0.25">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spans="1:26" ht="15" x14ac:dyDescent="0.25">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spans="1:26" ht="15" x14ac:dyDescent="0.25">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spans="1:26" ht="15" x14ac:dyDescent="0.25">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spans="1:26" ht="15" x14ac:dyDescent="0.25">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spans="1:26" ht="15" x14ac:dyDescent="0.25">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spans="1:26" ht="15" x14ac:dyDescent="0.25">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spans="1:26" ht="15" x14ac:dyDescent="0.25">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spans="1:26" ht="15" x14ac:dyDescent="0.25">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spans="1:26" ht="15" x14ac:dyDescent="0.25">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spans="1:26" ht="15" x14ac:dyDescent="0.25">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spans="1:26" ht="15" x14ac:dyDescent="0.25">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spans="1:26" ht="15" x14ac:dyDescent="0.25">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spans="1:26" ht="15" x14ac:dyDescent="0.25">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spans="1:26" ht="15" x14ac:dyDescent="0.25">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spans="1:26" ht="15" x14ac:dyDescent="0.25">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spans="1:26" ht="15" x14ac:dyDescent="0.25">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spans="1:26" ht="15" x14ac:dyDescent="0.25">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spans="1:26" ht="15" x14ac:dyDescent="0.25">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spans="1:26" ht="15" x14ac:dyDescent="0.25">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spans="1:26" ht="15" x14ac:dyDescent="0.25">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spans="1:26" ht="15" x14ac:dyDescent="0.25">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spans="1:26" ht="15" x14ac:dyDescent="0.25">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spans="1:26" ht="15" x14ac:dyDescent="0.25">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spans="1:26" ht="15" x14ac:dyDescent="0.25">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spans="1:26" ht="15" x14ac:dyDescent="0.25">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spans="1:26" ht="15" x14ac:dyDescent="0.25">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spans="1:26" ht="15" x14ac:dyDescent="0.25">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spans="1:26" ht="15" x14ac:dyDescent="0.25">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spans="1:26" ht="15" x14ac:dyDescent="0.25">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spans="1:26" ht="15" x14ac:dyDescent="0.25">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spans="1:26" ht="15" x14ac:dyDescent="0.25">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spans="1:26" ht="15" x14ac:dyDescent="0.25">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spans="1:26" ht="15" x14ac:dyDescent="0.25">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spans="1:26" ht="15" x14ac:dyDescent="0.25">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spans="1:26" ht="15" x14ac:dyDescent="0.25">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spans="1:26" ht="15" x14ac:dyDescent="0.25">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spans="1:26" ht="15" x14ac:dyDescent="0.25">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spans="1:26" ht="15" x14ac:dyDescent="0.25">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spans="1:26" ht="15" x14ac:dyDescent="0.25">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spans="1:26" ht="15" x14ac:dyDescent="0.25">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spans="1:26" ht="15" x14ac:dyDescent="0.25">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spans="1:26" ht="15" x14ac:dyDescent="0.25">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spans="1:26" ht="15" x14ac:dyDescent="0.25">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spans="1:26" ht="15" x14ac:dyDescent="0.25">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spans="1:26" ht="15" x14ac:dyDescent="0.25">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spans="1:26" ht="15" x14ac:dyDescent="0.25">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spans="1:26" ht="15" x14ac:dyDescent="0.25">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spans="1:26" ht="15" x14ac:dyDescent="0.25">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spans="1:26" ht="15" x14ac:dyDescent="0.25">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spans="1:26" ht="15" x14ac:dyDescent="0.25">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spans="1:26" ht="15" x14ac:dyDescent="0.25">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spans="1:26" ht="15" x14ac:dyDescent="0.25">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spans="1:26" ht="15" x14ac:dyDescent="0.25">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spans="1:26" ht="15" x14ac:dyDescent="0.25">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spans="1:26" ht="15" x14ac:dyDescent="0.25">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spans="1:26" ht="15" x14ac:dyDescent="0.25">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spans="1:26" ht="15" x14ac:dyDescent="0.25">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spans="1:26" ht="15" x14ac:dyDescent="0.25">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spans="1:26" ht="15" x14ac:dyDescent="0.25">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spans="1:26" ht="15" x14ac:dyDescent="0.25">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spans="1:26" ht="15" x14ac:dyDescent="0.25">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spans="1:26" ht="15" x14ac:dyDescent="0.25">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spans="1:26" ht="15" x14ac:dyDescent="0.25">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spans="1:26" ht="15" x14ac:dyDescent="0.25">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spans="1:26" ht="15" x14ac:dyDescent="0.25">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spans="1:26" ht="15" x14ac:dyDescent="0.25">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spans="1:26" ht="15" x14ac:dyDescent="0.25">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spans="1:26" ht="15" x14ac:dyDescent="0.25">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spans="1:26" ht="15" x14ac:dyDescent="0.25">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spans="1:26" ht="15" x14ac:dyDescent="0.25">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spans="1:26" ht="15" x14ac:dyDescent="0.25">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spans="1:26" ht="15" x14ac:dyDescent="0.25">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spans="1:26" ht="15" x14ac:dyDescent="0.25">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spans="1:26" ht="15" x14ac:dyDescent="0.25">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spans="1:26" ht="15" x14ac:dyDescent="0.25">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spans="1:26" ht="15" x14ac:dyDescent="0.25">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spans="1:26" ht="15" x14ac:dyDescent="0.25">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spans="1:26" ht="15" x14ac:dyDescent="0.25">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spans="1:26" ht="15" x14ac:dyDescent="0.25">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spans="1:26" ht="15" x14ac:dyDescent="0.25">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spans="1:26" ht="15" x14ac:dyDescent="0.25">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spans="1:26" ht="15" x14ac:dyDescent="0.25">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spans="1:26" ht="15" x14ac:dyDescent="0.25">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spans="1:26" ht="15" x14ac:dyDescent="0.25">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spans="1:26" ht="15" x14ac:dyDescent="0.25">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spans="1:26" ht="15" x14ac:dyDescent="0.25">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spans="1:26" ht="15" x14ac:dyDescent="0.25">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spans="1:26" ht="15" x14ac:dyDescent="0.25">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spans="1:26" ht="15" x14ac:dyDescent="0.25">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spans="1:26" ht="15" x14ac:dyDescent="0.25">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spans="1:26" ht="15" x14ac:dyDescent="0.25">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spans="1:26" ht="15" x14ac:dyDescent="0.25">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spans="1:26" ht="15" x14ac:dyDescent="0.25">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spans="1:26" ht="15" x14ac:dyDescent="0.25">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spans="1:26" ht="15" x14ac:dyDescent="0.25">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spans="1:26" ht="15" x14ac:dyDescent="0.25">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spans="1:26" ht="15" x14ac:dyDescent="0.25">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spans="1:26" ht="15" x14ac:dyDescent="0.25">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spans="1:26" ht="15" x14ac:dyDescent="0.25">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spans="1:26" ht="15" x14ac:dyDescent="0.25">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spans="1:26" ht="15" x14ac:dyDescent="0.25">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spans="1:26" ht="15" x14ac:dyDescent="0.25">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spans="1:26" ht="15" x14ac:dyDescent="0.25">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spans="1:26" ht="15" x14ac:dyDescent="0.25">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spans="1:26" ht="15" x14ac:dyDescent="0.25">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spans="1:26" ht="15" x14ac:dyDescent="0.25">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spans="1:26" ht="15" x14ac:dyDescent="0.25">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spans="1:26" ht="15" x14ac:dyDescent="0.25">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spans="1:26" ht="15" x14ac:dyDescent="0.25">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spans="1:26" ht="15" x14ac:dyDescent="0.25">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spans="1:26" ht="15" x14ac:dyDescent="0.25">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spans="1:26" ht="15" x14ac:dyDescent="0.25">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spans="1:26" ht="15" x14ac:dyDescent="0.25">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spans="1:26" ht="15" x14ac:dyDescent="0.25">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spans="1:26" ht="15" x14ac:dyDescent="0.25">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spans="1:26" ht="15" x14ac:dyDescent="0.25">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spans="1:26" ht="15" x14ac:dyDescent="0.25">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spans="1:26" ht="15" x14ac:dyDescent="0.25">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spans="1:26" ht="15" x14ac:dyDescent="0.25">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spans="1:26" ht="15" x14ac:dyDescent="0.25">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spans="1:26" ht="15" x14ac:dyDescent="0.25">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spans="1:26" ht="15" x14ac:dyDescent="0.25">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spans="1:26" ht="15" x14ac:dyDescent="0.25">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spans="1:26" ht="15" x14ac:dyDescent="0.25">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spans="1:26" ht="15" x14ac:dyDescent="0.25">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spans="1:26" ht="15" x14ac:dyDescent="0.25">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spans="1:26" ht="15" x14ac:dyDescent="0.25">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spans="1:26" ht="15" x14ac:dyDescent="0.25">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spans="1:26" ht="15" x14ac:dyDescent="0.25">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spans="1:26" ht="15" x14ac:dyDescent="0.25">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spans="1:26" ht="15" x14ac:dyDescent="0.25">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spans="1:26" ht="15" x14ac:dyDescent="0.25">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spans="1:26" ht="15" x14ac:dyDescent="0.25">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spans="1:26" ht="15" x14ac:dyDescent="0.25">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spans="1:26" ht="15" x14ac:dyDescent="0.25">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spans="1:26" ht="15" x14ac:dyDescent="0.25">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spans="1:26" ht="15" x14ac:dyDescent="0.25">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spans="1:26" ht="15" x14ac:dyDescent="0.25">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spans="1:26" ht="15" x14ac:dyDescent="0.25">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spans="1:26" ht="15" x14ac:dyDescent="0.25">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spans="1:26" ht="15" x14ac:dyDescent="0.25">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spans="1:26" ht="15" x14ac:dyDescent="0.25">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spans="1:26" ht="15" x14ac:dyDescent="0.25">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spans="1:26" ht="15" x14ac:dyDescent="0.25">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spans="1:26" ht="15" x14ac:dyDescent="0.25">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spans="1:26" ht="15" x14ac:dyDescent="0.25">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spans="1:26" ht="15" x14ac:dyDescent="0.25">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spans="1:26" ht="15" x14ac:dyDescent="0.25">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spans="1:26" ht="15" x14ac:dyDescent="0.25">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spans="1:26" ht="15" x14ac:dyDescent="0.25">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spans="1:26" ht="15" x14ac:dyDescent="0.25">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spans="1:26" ht="15" x14ac:dyDescent="0.25">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spans="1:26" ht="15" x14ac:dyDescent="0.25">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spans="1:26" ht="15" x14ac:dyDescent="0.25">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row r="1001" spans="1:26" ht="15" x14ac:dyDescent="0.25">
      <c r="A1001" s="33"/>
      <c r="B1001" s="33"/>
      <c r="C1001" s="33"/>
      <c r="D1001" s="33"/>
      <c r="E1001" s="33"/>
      <c r="F1001" s="33"/>
      <c r="G1001" s="33"/>
      <c r="H1001" s="33"/>
      <c r="I1001" s="33"/>
      <c r="J1001" s="33"/>
      <c r="K1001" s="33"/>
      <c r="L1001" s="33"/>
      <c r="M1001" s="33"/>
      <c r="N1001" s="33"/>
      <c r="O1001" s="33"/>
      <c r="P1001" s="33"/>
      <c r="Q1001" s="33"/>
      <c r="R1001" s="33"/>
      <c r="S1001" s="33"/>
      <c r="T1001" s="33"/>
      <c r="U1001" s="33"/>
      <c r="V1001" s="33"/>
      <c r="W1001" s="33"/>
      <c r="X1001" s="33"/>
      <c r="Y1001" s="33"/>
      <c r="Z1001" s="33"/>
    </row>
    <row r="1002" spans="1:26" ht="15" x14ac:dyDescent="0.25">
      <c r="A1002" s="33"/>
      <c r="B1002" s="33"/>
      <c r="C1002" s="33"/>
      <c r="D1002" s="33"/>
      <c r="E1002" s="33"/>
      <c r="F1002" s="33"/>
      <c r="G1002" s="33"/>
      <c r="H1002" s="33"/>
      <c r="I1002" s="33"/>
      <c r="J1002" s="33"/>
      <c r="K1002" s="33"/>
      <c r="L1002" s="33"/>
      <c r="M1002" s="33"/>
      <c r="N1002" s="33"/>
      <c r="O1002" s="33"/>
      <c r="P1002" s="33"/>
      <c r="Q1002" s="33"/>
      <c r="R1002" s="33"/>
      <c r="S1002" s="33"/>
      <c r="T1002" s="33"/>
      <c r="U1002" s="33"/>
      <c r="V1002" s="33"/>
      <c r="W1002" s="33"/>
      <c r="X1002" s="33"/>
      <c r="Y1002" s="33"/>
      <c r="Z1002" s="33"/>
    </row>
  </sheetData>
  <mergeCells count="5">
    <mergeCell ref="A3:D3"/>
    <mergeCell ref="A5:B5"/>
    <mergeCell ref="A11:B11"/>
    <mergeCell ref="A20:B20"/>
    <mergeCell ref="A2:B2"/>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INVULMODEL</vt:lpstr>
      <vt:lpstr>ASSUMPTIES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Heijers-Blommers, D. (Denise)</cp:lastModifiedBy>
  <dcterms:created xsi:type="dcterms:W3CDTF">2022-02-18T16:25:14Z</dcterms:created>
  <dcterms:modified xsi:type="dcterms:W3CDTF">2024-03-26T13:24:14Z</dcterms:modified>
</cp:coreProperties>
</file>